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2" i="2" l="1"/>
  <c r="I53" i="2"/>
  <c r="E54" i="2"/>
  <c r="F54" i="2"/>
  <c r="G54" i="2"/>
  <c r="D54" i="2"/>
  <c r="I31" i="2"/>
  <c r="I30" i="2"/>
  <c r="I29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E45" i="2" l="1"/>
  <c r="F45" i="2"/>
  <c r="E41" i="2"/>
  <c r="F41" i="2"/>
  <c r="E25" i="2"/>
  <c r="F25" i="2"/>
  <c r="E20" i="2"/>
  <c r="F20" i="2"/>
  <c r="E17" i="2"/>
  <c r="F17" i="2"/>
  <c r="E7" i="2"/>
  <c r="F7" i="2"/>
  <c r="I7" i="2" l="1"/>
  <c r="F49" i="2"/>
  <c r="E49" i="2"/>
  <c r="F15" i="2" l="1"/>
  <c r="E15" i="2"/>
  <c r="C49" i="2" l="1"/>
  <c r="C47" i="2"/>
  <c r="C45" i="2"/>
  <c r="C41" i="2"/>
  <c r="C38" i="2"/>
  <c r="C32" i="2"/>
  <c r="C25" i="2"/>
  <c r="C20" i="2"/>
  <c r="C17" i="2"/>
  <c r="C15" i="2"/>
  <c r="C7" i="2"/>
  <c r="C54" i="2" l="1"/>
  <c r="J11" i="2"/>
  <c r="J52" i="2"/>
  <c r="J35" i="2"/>
  <c r="J48" i="2" l="1"/>
  <c r="J46" i="2"/>
  <c r="J47" i="2" l="1"/>
  <c r="J22" i="2"/>
  <c r="J51" i="2" l="1"/>
  <c r="J50" i="2"/>
  <c r="J49" i="2"/>
  <c r="J45" i="2"/>
  <c r="J44" i="2"/>
  <c r="J43" i="2"/>
  <c r="J42" i="2"/>
  <c r="J41" i="2"/>
  <c r="J39" i="2"/>
  <c r="F38" i="2"/>
  <c r="E38" i="2"/>
  <c r="J37" i="2"/>
  <c r="J34" i="2"/>
  <c r="J33" i="2"/>
  <c r="F32" i="2"/>
  <c r="E32" i="2"/>
  <c r="J28" i="2"/>
  <c r="J26" i="2"/>
  <c r="J25" i="2"/>
  <c r="J24" i="2"/>
  <c r="J23" i="2"/>
  <c r="J19" i="2"/>
  <c r="J18" i="2"/>
  <c r="J17" i="2"/>
  <c r="J16" i="2"/>
  <c r="H15" i="2"/>
  <c r="J12" i="2"/>
  <c r="J10" i="2"/>
  <c r="J9" i="2"/>
  <c r="J8" i="2"/>
  <c r="J38" i="2" l="1"/>
  <c r="J54" i="2"/>
  <c r="J32" i="2"/>
  <c r="J15" i="2"/>
  <c r="J7" i="2"/>
  <c r="J20" i="2"/>
  <c r="I54" i="2" l="1"/>
</calcChain>
</file>

<file path=xl/sharedStrings.xml><?xml version="1.0" encoding="utf-8"?>
<sst xmlns="http://schemas.openxmlformats.org/spreadsheetml/2006/main" count="148" uniqueCount="109">
  <si>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</si>
  <si>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</si>
  <si>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</si>
  <si>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</si>
  <si>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</si>
  <si>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</si>
  <si>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</si>
  <si>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</si>
  <si>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</si>
  <si>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</si>
  <si>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</si>
  <si>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</si>
  <si>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</si>
  <si>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</si>
  <si>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</si>
  <si>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</si>
  <si>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</si>
  <si>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</si>
  <si>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</si>
  <si>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</si>
  <si>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</si>
  <si>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</si>
  <si>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</si>
  <si>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</si>
  <si>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</si>
  <si>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</si>
  <si>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</si>
  <si>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</si>
  <si>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</si>
  <si>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</si>
  <si>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</si>
  <si>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</si>
  <si>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</si>
  <si>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</si>
  <si>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</si>
  <si>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</si>
  <si>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</si>
  <si>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</si>
  <si>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</si>
  <si>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</si>
  <si>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</si>
  <si>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</si>
  <si>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</si>
  <si>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</si>
  <si>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</si>
  <si>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</si>
  <si>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</si>
  <si>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</si>
  <si>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</si>
  <si>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</si>
  <si>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</si>
  <si>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</si>
  <si>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</si>
  <si>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</si>
  <si>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</si>
  <si>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</si>
  <si>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</si>
  <si>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</si>
  <si>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</si>
  <si>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</si>
  <si>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</si>
  <si>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</si>
  <si>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</si>
  <si>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</si>
  <si>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</si>
  <si>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</si>
  <si>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</si>
  <si>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</si>
  <si>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</si>
  <si>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</si>
  <si>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</si>
  <si>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</si>
  <si>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</si>
  <si>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</si>
  <si>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</si>
  <si>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</si>
  <si>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</si>
  <si>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</si>
  <si>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</si>
  <si>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</si>
  <si>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</si>
  <si>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</si>
  <si>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</si>
  <si>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</si>
  <si>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Начальное профессиональное образование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</si>
  <si>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</si>
  <si>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</si>
  <si>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</si>
  <si>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</si>
  <si>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</si>
  <si>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</si>
  <si>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</si>
  <si>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</si>
  <si>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</si>
  <si>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</si>
  <si>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</si>
  <si>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</si>
  <si>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</si>
  <si>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 xml:space="preserve">Сведения об исполнении бюджета Трубчевского муниципального района Брянской области 
за 1 полугодие 2023 года по расходам в разрезе разделов и подразделов классификации расходов </t>
  </si>
  <si>
    <t>Уточненные плановые  назначения на 2023 год</t>
  </si>
  <si>
    <t>Кассовое исполнение за 1 полугодие 2023 года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</si>
  <si>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</si>
  <si>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</si>
  <si>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</si>
  <si>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</si>
  <si>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</si>
  <si>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</si>
  <si>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Врио заместителя главы администрации Трубчевского муниципального района - начальника финансового управления администрации Трубчевского муниципального района</t>
  </si>
  <si>
    <t>С.И.Сидорова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</si>
</sst>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view="pageBreakPreview" zoomScaleNormal="100" zoomScaleSheetLayoutView="100" workbookViewId="0">
      <selection activeCell="P56" sqref="P56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5.8554687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28" t="s">
        <v>98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29" t="s">
        <v>0</v>
      </c>
      <c r="J3" s="29"/>
      <c r="L3" t="s">
        <v>94</v>
      </c>
    </row>
    <row r="4" spans="1:12" s="4" customFormat="1" ht="22.5" customHeight="1" x14ac:dyDescent="0.25">
      <c r="A4" s="30" t="s">
        <v>1</v>
      </c>
      <c r="B4" s="30" t="s">
        <v>97</v>
      </c>
      <c r="C4" s="31" t="s">
        <v>95</v>
      </c>
      <c r="D4" s="30" t="s">
        <v>99</v>
      </c>
      <c r="E4" s="31" t="s">
        <v>2</v>
      </c>
      <c r="F4" s="31"/>
      <c r="G4" s="31" t="s">
        <v>100</v>
      </c>
      <c r="H4" s="31"/>
      <c r="I4" s="31" t="s">
        <v>3</v>
      </c>
      <c r="J4" s="32" t="s">
        <v>96</v>
      </c>
    </row>
    <row r="5" spans="1:12" s="4" customFormat="1" ht="15.75" customHeight="1" x14ac:dyDescent="0.25">
      <c r="A5" s="30"/>
      <c r="B5" s="30"/>
      <c r="C5" s="31"/>
      <c r="D5" s="30"/>
      <c r="E5" s="31"/>
      <c r="F5" s="31"/>
      <c r="G5" s="31"/>
      <c r="H5" s="31"/>
      <c r="I5" s="31"/>
      <c r="J5" s="32"/>
    </row>
    <row r="6" spans="1:12" s="4" customFormat="1" ht="47.25" customHeight="1" x14ac:dyDescent="0.25">
      <c r="A6" s="30"/>
      <c r="B6" s="30"/>
      <c r="C6" s="31"/>
      <c r="D6" s="30"/>
      <c r="E6" s="31"/>
      <c r="F6" s="31"/>
      <c r="G6" s="31"/>
      <c r="H6" s="31"/>
      <c r="I6" s="31"/>
      <c r="J6" s="32"/>
    </row>
    <row r="7" spans="1:12" ht="15.75" x14ac:dyDescent="0.25">
      <c r="A7" s="23" t="s">
        <v>4</v>
      </c>
      <c r="B7" s="5" t="s">
        <v>5</v>
      </c>
      <c r="C7" s="17">
        <f>C8+C9+C10+C11+C12+C13+C14</f>
        <v>15708528.890000001</v>
      </c>
      <c r="D7" s="17">
        <v>54598213.329999998</v>
      </c>
      <c r="E7" s="17">
        <f t="shared" ref="E7:F7" si="0">SUM(E8:E14)</f>
        <v>0</v>
      </c>
      <c r="F7" s="17">
        <f t="shared" si="0"/>
        <v>0</v>
      </c>
      <c r="G7" s="17">
        <v>22731385.34</v>
      </c>
      <c r="H7" s="17" t="s">
        <v>6</v>
      </c>
      <c r="I7" s="17">
        <f>G7/D7*100</f>
        <v>41.633936265657653</v>
      </c>
      <c r="J7" s="18">
        <f>G7/C7*100</f>
        <v>144.70728289821415</v>
      </c>
    </row>
    <row r="8" spans="1:12" ht="31.5" x14ac:dyDescent="0.25">
      <c r="A8" s="24" t="s">
        <v>7</v>
      </c>
      <c r="B8" s="7" t="s">
        <v>8</v>
      </c>
      <c r="C8" s="19">
        <v>221182.26</v>
      </c>
      <c r="D8" s="19">
        <v>1109139.99</v>
      </c>
      <c r="E8" s="19"/>
      <c r="F8" s="19"/>
      <c r="G8" s="19">
        <v>462183</v>
      </c>
      <c r="H8" s="19" t="s">
        <v>6</v>
      </c>
      <c r="I8" s="19">
        <f t="shared" ref="I8:I54" si="1">G8/D8*100</f>
        <v>41.670393653374632</v>
      </c>
      <c r="J8" s="20">
        <f>G8/C8*100</f>
        <v>208.96024843945443</v>
      </c>
    </row>
    <row r="9" spans="1:12" ht="47.25" x14ac:dyDescent="0.25">
      <c r="A9" s="24" t="s">
        <v>9</v>
      </c>
      <c r="B9" s="7" t="s">
        <v>10</v>
      </c>
      <c r="C9" s="19">
        <v>283439.73</v>
      </c>
      <c r="D9" s="19">
        <v>1455240</v>
      </c>
      <c r="E9" s="19"/>
      <c r="F9" s="19"/>
      <c r="G9" s="19">
        <v>644339.69999999995</v>
      </c>
      <c r="H9" s="19" t="s">
        <v>6</v>
      </c>
      <c r="I9" s="19">
        <f t="shared" si="1"/>
        <v>44.277212006267</v>
      </c>
      <c r="J9" s="20">
        <f t="shared" ref="J9:J54" si="2">G9/C9*100</f>
        <v>227.32864584650852</v>
      </c>
    </row>
    <row r="10" spans="1:12" ht="47.25" x14ac:dyDescent="0.25">
      <c r="A10" s="24" t="s">
        <v>11</v>
      </c>
      <c r="B10" s="7" t="s">
        <v>12</v>
      </c>
      <c r="C10" s="19">
        <v>5614037.5899999999</v>
      </c>
      <c r="D10" s="19">
        <v>36364945.329999998</v>
      </c>
      <c r="E10" s="19"/>
      <c r="F10" s="19"/>
      <c r="G10" s="19">
        <v>14401654.73</v>
      </c>
      <c r="H10" s="19" t="s">
        <v>6</v>
      </c>
      <c r="I10" s="19">
        <f t="shared" si="1"/>
        <v>39.603124930643204</v>
      </c>
      <c r="J10" s="20">
        <f t="shared" si="2"/>
        <v>256.52936053817911</v>
      </c>
    </row>
    <row r="11" spans="1:12" ht="15.75" x14ac:dyDescent="0.25">
      <c r="A11" s="24" t="s">
        <v>13</v>
      </c>
      <c r="B11" s="7" t="s">
        <v>14</v>
      </c>
      <c r="C11" s="19"/>
      <c r="D11" s="19">
        <v>3464</v>
      </c>
      <c r="E11" s="19"/>
      <c r="F11" s="19"/>
      <c r="G11" s="19">
        <v>3464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7" t="s">
        <v>16</v>
      </c>
      <c r="C12" s="19">
        <v>1859288.7</v>
      </c>
      <c r="D12" s="19">
        <v>9179824.0099999998</v>
      </c>
      <c r="E12" s="19"/>
      <c r="F12" s="19"/>
      <c r="G12" s="19">
        <v>3818088.59</v>
      </c>
      <c r="H12" s="19" t="s">
        <v>6</v>
      </c>
      <c r="I12" s="19">
        <f t="shared" si="1"/>
        <v>41.592176340644251</v>
      </c>
      <c r="J12" s="20">
        <f t="shared" si="2"/>
        <v>205.35211072922669</v>
      </c>
    </row>
    <row r="13" spans="1:12" ht="15.75" x14ac:dyDescent="0.25">
      <c r="A13" s="24" t="s">
        <v>17</v>
      </c>
      <c r="B13" s="7" t="s">
        <v>18</v>
      </c>
      <c r="C13" s="20">
        <v>0</v>
      </c>
      <c r="D13" s="19">
        <v>100000</v>
      </c>
      <c r="E13" s="19"/>
      <c r="F13" s="19"/>
      <c r="G13" s="20">
        <v>0</v>
      </c>
      <c r="H13" s="19" t="s">
        <v>6</v>
      </c>
      <c r="I13" s="19">
        <f t="shared" si="1"/>
        <v>0</v>
      </c>
      <c r="J13" s="20">
        <v>0</v>
      </c>
    </row>
    <row r="14" spans="1:12" ht="15.75" x14ac:dyDescent="0.25">
      <c r="A14" s="24" t="s">
        <v>19</v>
      </c>
      <c r="B14" s="7" t="s">
        <v>20</v>
      </c>
      <c r="C14" s="19">
        <v>7730580.6100000003</v>
      </c>
      <c r="D14" s="19">
        <v>6385600</v>
      </c>
      <c r="E14" s="19"/>
      <c r="F14" s="19"/>
      <c r="G14" s="19">
        <v>3401655.32</v>
      </c>
      <c r="H14" s="19" t="s">
        <v>6</v>
      </c>
      <c r="I14" s="19">
        <f t="shared" si="1"/>
        <v>53.270723502881481</v>
      </c>
      <c r="J14" s="20">
        <v>0</v>
      </c>
    </row>
    <row r="15" spans="1:12" ht="15.75" x14ac:dyDescent="0.25">
      <c r="A15" s="23" t="s">
        <v>21</v>
      </c>
      <c r="B15" s="5" t="s">
        <v>22</v>
      </c>
      <c r="C15" s="17">
        <f t="shared" ref="C15:H15" si="3">C16</f>
        <v>293186.25</v>
      </c>
      <c r="D15" s="17">
        <v>1666760</v>
      </c>
      <c r="E15" s="17">
        <f t="shared" si="3"/>
        <v>0</v>
      </c>
      <c r="F15" s="17">
        <f t="shared" si="3"/>
        <v>0</v>
      </c>
      <c r="G15" s="17">
        <v>833380</v>
      </c>
      <c r="H15" s="17" t="str">
        <f t="shared" si="3"/>
        <v>-</v>
      </c>
      <c r="I15" s="17">
        <f t="shared" si="1"/>
        <v>50</v>
      </c>
      <c r="J15" s="18">
        <f t="shared" si="2"/>
        <v>284.24934661840382</v>
      </c>
    </row>
    <row r="16" spans="1:12" ht="15.75" x14ac:dyDescent="0.25">
      <c r="A16" s="24" t="s">
        <v>23</v>
      </c>
      <c r="B16" s="7" t="s">
        <v>24</v>
      </c>
      <c r="C16" s="19">
        <v>293186.25</v>
      </c>
      <c r="D16" s="19">
        <v>1666760</v>
      </c>
      <c r="E16" s="19"/>
      <c r="F16" s="19"/>
      <c r="G16" s="19">
        <v>833380</v>
      </c>
      <c r="H16" s="19" t="s">
        <v>6</v>
      </c>
      <c r="I16" s="19">
        <f t="shared" si="1"/>
        <v>50</v>
      </c>
      <c r="J16" s="20">
        <f t="shared" si="2"/>
        <v>284.24934661840382</v>
      </c>
    </row>
    <row r="17" spans="1:10" ht="31.5" x14ac:dyDescent="0.25">
      <c r="A17" s="23" t="s">
        <v>25</v>
      </c>
      <c r="B17" s="5" t="s">
        <v>26</v>
      </c>
      <c r="C17" s="17">
        <f t="shared" ref="C17:F17" si="4">C18+C19</f>
        <v>2152663.5499999998</v>
      </c>
      <c r="D17" s="17">
        <v>13421000</v>
      </c>
      <c r="E17" s="17">
        <f t="shared" si="4"/>
        <v>0</v>
      </c>
      <c r="F17" s="17">
        <f t="shared" si="4"/>
        <v>0</v>
      </c>
      <c r="G17" s="17">
        <v>6358660.1100000003</v>
      </c>
      <c r="H17" s="17" t="s">
        <v>6</v>
      </c>
      <c r="I17" s="17">
        <f t="shared" si="1"/>
        <v>47.378437597794502</v>
      </c>
      <c r="J17" s="18">
        <f t="shared" si="2"/>
        <v>295.38569136825868</v>
      </c>
    </row>
    <row r="18" spans="1:10" ht="47.25" x14ac:dyDescent="0.25">
      <c r="A18" s="24" t="s">
        <v>27</v>
      </c>
      <c r="B18" s="7" t="s">
        <v>28</v>
      </c>
      <c r="C18" s="19">
        <v>587644.55000000005</v>
      </c>
      <c r="D18" s="19">
        <v>4121000</v>
      </c>
      <c r="E18" s="19"/>
      <c r="F18" s="19"/>
      <c r="G18" s="19">
        <v>1970375.22</v>
      </c>
      <c r="H18" s="19" t="s">
        <v>6</v>
      </c>
      <c r="I18" s="19">
        <f t="shared" si="1"/>
        <v>47.813036156272744</v>
      </c>
      <c r="J18" s="20">
        <f t="shared" si="2"/>
        <v>335.30051797468383</v>
      </c>
    </row>
    <row r="19" spans="1:10" ht="15.75" x14ac:dyDescent="0.25">
      <c r="A19" s="24" t="s">
        <v>29</v>
      </c>
      <c r="B19" s="7" t="s">
        <v>30</v>
      </c>
      <c r="C19" s="19">
        <v>1565019</v>
      </c>
      <c r="D19" s="19">
        <v>9300000</v>
      </c>
      <c r="E19" s="19"/>
      <c r="F19" s="19"/>
      <c r="G19" s="19">
        <v>4388284.8899999997</v>
      </c>
      <c r="H19" s="19" t="s">
        <v>6</v>
      </c>
      <c r="I19" s="19">
        <f t="shared" si="1"/>
        <v>47.185859032258058</v>
      </c>
      <c r="J19" s="20">
        <f t="shared" si="2"/>
        <v>280.39818622010341</v>
      </c>
    </row>
    <row r="20" spans="1:10" ht="15.75" x14ac:dyDescent="0.25">
      <c r="A20" s="23" t="s">
        <v>31</v>
      </c>
      <c r="B20" s="5" t="s">
        <v>32</v>
      </c>
      <c r="C20" s="17" t="e">
        <f>C21+C22+C23+C24+#REF!</f>
        <v>#REF!</v>
      </c>
      <c r="D20" s="17">
        <v>63895458.850000001</v>
      </c>
      <c r="E20" s="17">
        <f t="shared" ref="E20:F20" si="5">SUM(E21:E24)</f>
        <v>0</v>
      </c>
      <c r="F20" s="17">
        <f t="shared" si="5"/>
        <v>0</v>
      </c>
      <c r="G20" s="17">
        <v>29398928.77</v>
      </c>
      <c r="H20" s="17" t="s">
        <v>6</v>
      </c>
      <c r="I20" s="17">
        <f t="shared" si="1"/>
        <v>46.010983095084228</v>
      </c>
      <c r="J20" s="18" t="e">
        <f t="shared" si="2"/>
        <v>#REF!</v>
      </c>
    </row>
    <row r="21" spans="1:10" ht="15.75" x14ac:dyDescent="0.25">
      <c r="A21" s="24" t="s">
        <v>33</v>
      </c>
      <c r="B21" s="7" t="s">
        <v>34</v>
      </c>
      <c r="C21" s="19">
        <v>0</v>
      </c>
      <c r="D21" s="19">
        <v>255486.2</v>
      </c>
      <c r="E21" s="19"/>
      <c r="F21" s="19"/>
      <c r="G21" s="19">
        <v>0</v>
      </c>
      <c r="H21" s="19" t="s">
        <v>6</v>
      </c>
      <c r="I21" s="19">
        <f t="shared" si="1"/>
        <v>0</v>
      </c>
      <c r="J21" s="20"/>
    </row>
    <row r="22" spans="1:10" ht="15.75" x14ac:dyDescent="0.25">
      <c r="A22" s="24" t="s">
        <v>35</v>
      </c>
      <c r="B22" s="7" t="s">
        <v>36</v>
      </c>
      <c r="C22" s="19">
        <v>83520</v>
      </c>
      <c r="D22" s="19">
        <v>125280</v>
      </c>
      <c r="E22" s="19"/>
      <c r="F22" s="19"/>
      <c r="G22" s="19">
        <v>125280</v>
      </c>
      <c r="H22" s="19" t="s">
        <v>6</v>
      </c>
      <c r="I22" s="19">
        <f t="shared" si="1"/>
        <v>100</v>
      </c>
      <c r="J22" s="20">
        <f t="shared" si="2"/>
        <v>150</v>
      </c>
    </row>
    <row r="23" spans="1:10" ht="15.75" x14ac:dyDescent="0.25">
      <c r="A23" s="24" t="s">
        <v>37</v>
      </c>
      <c r="B23" s="7" t="s">
        <v>38</v>
      </c>
      <c r="C23" s="19">
        <v>750000</v>
      </c>
      <c r="D23" s="19">
        <v>6245500</v>
      </c>
      <c r="E23" s="19"/>
      <c r="F23" s="19"/>
      <c r="G23" s="19">
        <v>4369500</v>
      </c>
      <c r="H23" s="19" t="s">
        <v>6</v>
      </c>
      <c r="I23" s="19">
        <f t="shared" si="1"/>
        <v>69.962372908494117</v>
      </c>
      <c r="J23" s="20">
        <f t="shared" si="2"/>
        <v>582.59999999999991</v>
      </c>
    </row>
    <row r="24" spans="1:10" ht="15.75" x14ac:dyDescent="0.25">
      <c r="A24" s="24" t="s">
        <v>39</v>
      </c>
      <c r="B24" s="7" t="s">
        <v>40</v>
      </c>
      <c r="C24" s="19">
        <v>5195587.1399999997</v>
      </c>
      <c r="D24" s="19">
        <v>57269192.649999999</v>
      </c>
      <c r="E24" s="19"/>
      <c r="F24" s="19"/>
      <c r="G24" s="19">
        <v>24904148.77</v>
      </c>
      <c r="H24" s="19" t="s">
        <v>6</v>
      </c>
      <c r="I24" s="19">
        <f t="shared" si="1"/>
        <v>43.486118133708317</v>
      </c>
      <c r="J24" s="20">
        <f t="shared" si="2"/>
        <v>479.33271252957945</v>
      </c>
    </row>
    <row r="25" spans="1:10" ht="15.75" x14ac:dyDescent="0.25">
      <c r="A25" s="23" t="s">
        <v>41</v>
      </c>
      <c r="B25" s="5" t="s">
        <v>42</v>
      </c>
      <c r="C25" s="17">
        <f>C26+C27+C28</f>
        <v>3063543.04</v>
      </c>
      <c r="D25" s="17">
        <v>240351944.66999999</v>
      </c>
      <c r="E25" s="17">
        <f t="shared" ref="E25:F25" si="6">SUM(E26:E28)</f>
        <v>0</v>
      </c>
      <c r="F25" s="17">
        <f t="shared" si="6"/>
        <v>0</v>
      </c>
      <c r="G25" s="17">
        <v>118375047.03</v>
      </c>
      <c r="H25" s="17" t="s">
        <v>6</v>
      </c>
      <c r="I25" s="17">
        <f t="shared" si="1"/>
        <v>49.250713237426623</v>
      </c>
      <c r="J25" s="18">
        <f t="shared" si="2"/>
        <v>3863.9916425003121</v>
      </c>
    </row>
    <row r="26" spans="1:10" ht="15.75" x14ac:dyDescent="0.25">
      <c r="A26" s="24" t="s">
        <v>43</v>
      </c>
      <c r="B26" s="7" t="s">
        <v>44</v>
      </c>
      <c r="C26" s="19">
        <v>5985.88</v>
      </c>
      <c r="D26" s="19">
        <v>93150</v>
      </c>
      <c r="E26" s="19"/>
      <c r="F26" s="19"/>
      <c r="G26" s="19">
        <v>18713.509999999998</v>
      </c>
      <c r="H26" s="19" t="s">
        <v>6</v>
      </c>
      <c r="I26" s="19">
        <f t="shared" si="1"/>
        <v>20.089651100375736</v>
      </c>
      <c r="J26" s="20">
        <f t="shared" si="2"/>
        <v>312.62755016806216</v>
      </c>
    </row>
    <row r="27" spans="1:10" ht="15.75" x14ac:dyDescent="0.25">
      <c r="A27" s="24" t="s">
        <v>45</v>
      </c>
      <c r="B27" s="7" t="s">
        <v>46</v>
      </c>
      <c r="C27" s="19">
        <v>12069.99</v>
      </c>
      <c r="D27" s="19">
        <v>187374029.34</v>
      </c>
      <c r="E27" s="19"/>
      <c r="F27" s="19"/>
      <c r="G27" s="19">
        <v>85167466.810000002</v>
      </c>
      <c r="H27" s="19" t="s">
        <v>6</v>
      </c>
      <c r="I27" s="19">
        <f t="shared" si="1"/>
        <v>45.453186394075544</v>
      </c>
      <c r="J27" s="20">
        <v>0</v>
      </c>
    </row>
    <row r="28" spans="1:10" ht="15.75" x14ac:dyDescent="0.25">
      <c r="A28" s="24" t="s">
        <v>47</v>
      </c>
      <c r="B28" s="7" t="s">
        <v>48</v>
      </c>
      <c r="C28" s="19">
        <v>3045487.17</v>
      </c>
      <c r="D28" s="19">
        <v>20713026.050000001</v>
      </c>
      <c r="E28" s="19"/>
      <c r="F28" s="19"/>
      <c r="G28" s="19">
        <v>8350617.3399999999</v>
      </c>
      <c r="H28" s="19" t="s">
        <v>6</v>
      </c>
      <c r="I28" s="19">
        <f t="shared" si="1"/>
        <v>40.315776747647163</v>
      </c>
      <c r="J28" s="20">
        <f t="shared" si="2"/>
        <v>274.19643800371023</v>
      </c>
    </row>
    <row r="29" spans="1:10" ht="15.75" customHeight="1" x14ac:dyDescent="0.25">
      <c r="A29" s="24" t="s">
        <v>101</v>
      </c>
      <c r="B29" s="33" t="s">
        <v>102</v>
      </c>
      <c r="C29" s="19"/>
      <c r="D29" s="19">
        <v>32171739.280000001</v>
      </c>
      <c r="E29" s="19"/>
      <c r="F29" s="19"/>
      <c r="G29" s="19">
        <v>24838249.370000001</v>
      </c>
      <c r="H29" s="19"/>
      <c r="I29" s="19">
        <f t="shared" si="1"/>
        <v>77.20518046545601</v>
      </c>
      <c r="J29" s="20"/>
    </row>
    <row r="30" spans="1:10" ht="15.75" customHeight="1" x14ac:dyDescent="0.25">
      <c r="A30" s="23" t="s">
        <v>103</v>
      </c>
      <c r="B30" s="34" t="s">
        <v>104</v>
      </c>
      <c r="C30" s="17"/>
      <c r="D30" s="17">
        <v>1561808.82</v>
      </c>
      <c r="E30" s="17"/>
      <c r="F30" s="17"/>
      <c r="G30" s="17">
        <v>0</v>
      </c>
      <c r="H30" s="17"/>
      <c r="I30" s="17">
        <f t="shared" si="1"/>
        <v>0</v>
      </c>
      <c r="J30" s="20"/>
    </row>
    <row r="31" spans="1:10" ht="15.75" customHeight="1" x14ac:dyDescent="0.25">
      <c r="A31" s="24" t="s">
        <v>105</v>
      </c>
      <c r="B31" s="33" t="s">
        <v>106</v>
      </c>
      <c r="C31" s="19"/>
      <c r="D31" s="19">
        <v>1561808.62</v>
      </c>
      <c r="E31" s="19"/>
      <c r="F31" s="19"/>
      <c r="G31" s="19">
        <v>0</v>
      </c>
      <c r="H31" s="19"/>
      <c r="I31" s="19">
        <f t="shared" si="1"/>
        <v>0</v>
      </c>
      <c r="J31" s="20"/>
    </row>
    <row r="32" spans="1:10" ht="15.75" x14ac:dyDescent="0.25">
      <c r="A32" s="23" t="s">
        <v>49</v>
      </c>
      <c r="B32" s="5" t="s">
        <v>50</v>
      </c>
      <c r="C32" s="17">
        <f>SUM(C33:C37)</f>
        <v>62881977.839999996</v>
      </c>
      <c r="D32" s="17">
        <v>439656361.19</v>
      </c>
      <c r="E32" s="17">
        <f>SUM(E33:E37)</f>
        <v>0</v>
      </c>
      <c r="F32" s="17">
        <f>SUM(F33:F37)</f>
        <v>0</v>
      </c>
      <c r="G32" s="17">
        <v>235975849.34</v>
      </c>
      <c r="H32" s="17" t="s">
        <v>6</v>
      </c>
      <c r="I32" s="17">
        <f t="shared" si="1"/>
        <v>53.67279315629456</v>
      </c>
      <c r="J32" s="18">
        <f t="shared" si="2"/>
        <v>375.26785487000518</v>
      </c>
    </row>
    <row r="33" spans="1:10" ht="15.75" x14ac:dyDescent="0.25">
      <c r="A33" s="24" t="s">
        <v>51</v>
      </c>
      <c r="B33" s="7" t="s">
        <v>52</v>
      </c>
      <c r="C33" s="19">
        <v>15475014.869999999</v>
      </c>
      <c r="D33" s="19">
        <v>87399984</v>
      </c>
      <c r="E33" s="19"/>
      <c r="F33" s="19"/>
      <c r="G33" s="19">
        <v>47609162.93</v>
      </c>
      <c r="H33" s="19" t="s">
        <v>6</v>
      </c>
      <c r="I33" s="19">
        <f t="shared" si="1"/>
        <v>54.472736436656554</v>
      </c>
      <c r="J33" s="20">
        <f t="shared" si="2"/>
        <v>307.65180731616317</v>
      </c>
    </row>
    <row r="34" spans="1:10" ht="15.75" x14ac:dyDescent="0.25">
      <c r="A34" s="24" t="s">
        <v>53</v>
      </c>
      <c r="B34" s="7" t="s">
        <v>54</v>
      </c>
      <c r="C34" s="19">
        <v>36516376.079999998</v>
      </c>
      <c r="D34" s="19">
        <v>262892789.99000001</v>
      </c>
      <c r="E34" s="19"/>
      <c r="F34" s="19"/>
      <c r="G34" s="19">
        <v>137283660.69999999</v>
      </c>
      <c r="H34" s="19" t="s">
        <v>6</v>
      </c>
      <c r="I34" s="19">
        <f t="shared" si="1"/>
        <v>52.220397792279513</v>
      </c>
      <c r="J34" s="20">
        <f t="shared" si="2"/>
        <v>375.95094430849116</v>
      </c>
    </row>
    <row r="35" spans="1:10" ht="15.75" x14ac:dyDescent="0.25">
      <c r="A35" s="24" t="s">
        <v>84</v>
      </c>
      <c r="B35" s="7" t="s">
        <v>85</v>
      </c>
      <c r="C35" s="19">
        <v>6337216.8300000001</v>
      </c>
      <c r="D35" s="19">
        <v>46165372.200000003</v>
      </c>
      <c r="E35" s="19"/>
      <c r="F35" s="19"/>
      <c r="G35" s="19">
        <v>28850939.57</v>
      </c>
      <c r="H35" s="19"/>
      <c r="I35" s="19">
        <f t="shared" si="1"/>
        <v>62.494762188877139</v>
      </c>
      <c r="J35" s="20">
        <f t="shared" si="2"/>
        <v>455.26199187980126</v>
      </c>
    </row>
    <row r="36" spans="1:10" ht="15.75" x14ac:dyDescent="0.25">
      <c r="A36" s="24" t="s">
        <v>55</v>
      </c>
      <c r="B36" s="7" t="s">
        <v>56</v>
      </c>
      <c r="C36" s="19"/>
      <c r="D36" s="19">
        <v>120000</v>
      </c>
      <c r="E36" s="19"/>
      <c r="F36" s="19"/>
      <c r="G36" s="19">
        <v>57945.5</v>
      </c>
      <c r="H36" s="19" t="s">
        <v>6</v>
      </c>
      <c r="I36" s="19">
        <f t="shared" si="1"/>
        <v>48.287916666666668</v>
      </c>
      <c r="J36" s="20">
        <v>0</v>
      </c>
    </row>
    <row r="37" spans="1:10" ht="15.75" x14ac:dyDescent="0.25">
      <c r="A37" s="24" t="s">
        <v>57</v>
      </c>
      <c r="B37" s="7" t="s">
        <v>58</v>
      </c>
      <c r="C37" s="19">
        <v>4553370.0599999996</v>
      </c>
      <c r="D37" s="19">
        <v>43078215</v>
      </c>
      <c r="E37" s="19"/>
      <c r="F37" s="19"/>
      <c r="G37" s="19">
        <v>22174140.640000001</v>
      </c>
      <c r="H37" s="19" t="s">
        <v>6</v>
      </c>
      <c r="I37" s="19">
        <f t="shared" si="1"/>
        <v>51.474139863966052</v>
      </c>
      <c r="J37" s="20">
        <f t="shared" si="2"/>
        <v>486.98305535922117</v>
      </c>
    </row>
    <row r="38" spans="1:10" ht="15.75" x14ac:dyDescent="0.25">
      <c r="A38" s="23" t="s">
        <v>59</v>
      </c>
      <c r="B38" s="5" t="s">
        <v>60</v>
      </c>
      <c r="C38" s="17">
        <f>C39+C40</f>
        <v>9424856.2799999993</v>
      </c>
      <c r="D38" s="17">
        <v>59024142</v>
      </c>
      <c r="E38" s="17">
        <f>E39+E40</f>
        <v>0</v>
      </c>
      <c r="F38" s="17">
        <f>F39+F40</f>
        <v>0</v>
      </c>
      <c r="G38" s="17">
        <v>27790792.100000001</v>
      </c>
      <c r="H38" s="17" t="s">
        <v>6</v>
      </c>
      <c r="I38" s="17">
        <f t="shared" si="1"/>
        <v>47.083771416787393</v>
      </c>
      <c r="J38" s="18">
        <f t="shared" si="2"/>
        <v>294.86701201983743</v>
      </c>
    </row>
    <row r="39" spans="1:10" ht="15.75" x14ac:dyDescent="0.25">
      <c r="A39" s="24" t="s">
        <v>61</v>
      </c>
      <c r="B39" s="7" t="s">
        <v>62</v>
      </c>
      <c r="C39" s="19">
        <v>9424856.2799999993</v>
      </c>
      <c r="D39" s="19">
        <v>53970497</v>
      </c>
      <c r="E39" s="19"/>
      <c r="F39" s="19"/>
      <c r="G39" s="19">
        <v>24808640.23</v>
      </c>
      <c r="H39" s="19" t="s">
        <v>6</v>
      </c>
      <c r="I39" s="19">
        <f t="shared" si="1"/>
        <v>45.967040529569331</v>
      </c>
      <c r="J39" s="20">
        <f t="shared" si="2"/>
        <v>263.22566087978589</v>
      </c>
    </row>
    <row r="40" spans="1:10" ht="15.75" x14ac:dyDescent="0.25">
      <c r="A40" s="24" t="s">
        <v>63</v>
      </c>
      <c r="B40" s="7" t="s">
        <v>64</v>
      </c>
      <c r="C40" s="19"/>
      <c r="D40" s="19">
        <v>5053645</v>
      </c>
      <c r="E40" s="19"/>
      <c r="F40" s="19"/>
      <c r="G40" s="19">
        <v>2982151.87</v>
      </c>
      <c r="H40" s="19" t="s">
        <v>6</v>
      </c>
      <c r="I40" s="19">
        <f t="shared" si="1"/>
        <v>59.009919968656291</v>
      </c>
      <c r="J40" s="20"/>
    </row>
    <row r="41" spans="1:10" ht="15.75" x14ac:dyDescent="0.25">
      <c r="A41" s="23" t="s">
        <v>65</v>
      </c>
      <c r="B41" s="5" t="s">
        <v>66</v>
      </c>
      <c r="C41" s="17" t="e">
        <f>C42+#REF!+C43+C44</f>
        <v>#REF!</v>
      </c>
      <c r="D41" s="17">
        <v>21268925.800000001</v>
      </c>
      <c r="E41" s="17">
        <f t="shared" ref="E41:F41" si="7">SUM(E42:E44)</f>
        <v>0</v>
      </c>
      <c r="F41" s="17">
        <f t="shared" si="7"/>
        <v>0</v>
      </c>
      <c r="G41" s="17">
        <v>8757106.6300000008</v>
      </c>
      <c r="H41" s="17" t="s">
        <v>6</v>
      </c>
      <c r="I41" s="17">
        <f t="shared" si="1"/>
        <v>41.17324359653368</v>
      </c>
      <c r="J41" s="18" t="e">
        <f t="shared" si="2"/>
        <v>#REF!</v>
      </c>
    </row>
    <row r="42" spans="1:10" ht="15.75" x14ac:dyDescent="0.25">
      <c r="A42" s="24" t="s">
        <v>67</v>
      </c>
      <c r="B42" s="7" t="s">
        <v>68</v>
      </c>
      <c r="C42" s="19">
        <v>1528038.49</v>
      </c>
      <c r="D42" s="19">
        <v>5932700</v>
      </c>
      <c r="E42" s="19"/>
      <c r="F42" s="19"/>
      <c r="G42" s="19">
        <v>2959492.41</v>
      </c>
      <c r="H42" s="19" t="s">
        <v>6</v>
      </c>
      <c r="I42" s="19">
        <f t="shared" si="1"/>
        <v>49.884410302223273</v>
      </c>
      <c r="J42" s="20">
        <f t="shared" si="2"/>
        <v>193.67917950810258</v>
      </c>
    </row>
    <row r="43" spans="1:10" ht="15.75" x14ac:dyDescent="0.25">
      <c r="A43" s="24" t="s">
        <v>69</v>
      </c>
      <c r="B43" s="7" t="s">
        <v>70</v>
      </c>
      <c r="C43" s="19">
        <v>1758367.41</v>
      </c>
      <c r="D43" s="19">
        <v>15251225.800000001</v>
      </c>
      <c r="E43" s="19"/>
      <c r="F43" s="19"/>
      <c r="G43" s="19">
        <v>5789614.2199999997</v>
      </c>
      <c r="H43" s="19" t="s">
        <v>6</v>
      </c>
      <c r="I43" s="19">
        <f t="shared" si="1"/>
        <v>37.961632041406133</v>
      </c>
      <c r="J43" s="20">
        <f t="shared" si="2"/>
        <v>329.26077832618608</v>
      </c>
    </row>
    <row r="44" spans="1:10" ht="15.75" x14ac:dyDescent="0.25">
      <c r="A44" s="24" t="s">
        <v>71</v>
      </c>
      <c r="B44" s="7" t="s">
        <v>72</v>
      </c>
      <c r="C44" s="19">
        <v>297163.65999999997</v>
      </c>
      <c r="D44" s="19">
        <v>85000</v>
      </c>
      <c r="E44" s="19"/>
      <c r="F44" s="19"/>
      <c r="G44" s="19">
        <v>8000</v>
      </c>
      <c r="H44" s="19" t="s">
        <v>6</v>
      </c>
      <c r="I44" s="19">
        <f t="shared" si="1"/>
        <v>9.4117647058823533</v>
      </c>
      <c r="J44" s="20">
        <f t="shared" si="2"/>
        <v>2.6921192180766655</v>
      </c>
    </row>
    <row r="45" spans="1:10" ht="15.75" x14ac:dyDescent="0.25">
      <c r="A45" s="23" t="s">
        <v>73</v>
      </c>
      <c r="B45" s="5" t="s">
        <v>74</v>
      </c>
      <c r="C45" s="17">
        <f>C46</f>
        <v>3350683.45</v>
      </c>
      <c r="D45" s="17">
        <v>24913377.809999999</v>
      </c>
      <c r="E45" s="17">
        <f t="shared" ref="E45:F45" si="8">E46</f>
        <v>0</v>
      </c>
      <c r="F45" s="17">
        <f t="shared" si="8"/>
        <v>0</v>
      </c>
      <c r="G45" s="17">
        <v>9934888.4700000007</v>
      </c>
      <c r="H45" s="17" t="s">
        <v>6</v>
      </c>
      <c r="I45" s="17">
        <f t="shared" si="1"/>
        <v>39.877725717354267</v>
      </c>
      <c r="J45" s="18">
        <f t="shared" si="2"/>
        <v>296.50334381781124</v>
      </c>
    </row>
    <row r="46" spans="1:10" ht="15.75" x14ac:dyDescent="0.25">
      <c r="A46" s="24" t="s">
        <v>87</v>
      </c>
      <c r="B46" s="7" t="s">
        <v>86</v>
      </c>
      <c r="C46" s="19">
        <v>3350683.45</v>
      </c>
      <c r="D46" s="19">
        <v>24913377.809999999</v>
      </c>
      <c r="E46" s="19"/>
      <c r="F46" s="19"/>
      <c r="G46" s="19">
        <v>9934888.4700000007</v>
      </c>
      <c r="H46" s="17"/>
      <c r="I46" s="19">
        <f t="shared" si="1"/>
        <v>39.877725717354267</v>
      </c>
      <c r="J46" s="20">
        <f t="shared" ref="J46:J48" si="9">G46/C46*100</f>
        <v>296.50334381781124</v>
      </c>
    </row>
    <row r="47" spans="1:10" ht="15.75" x14ac:dyDescent="0.25">
      <c r="A47" s="23" t="s">
        <v>88</v>
      </c>
      <c r="B47" s="5" t="s">
        <v>89</v>
      </c>
      <c r="C47" s="17">
        <f>SUM(C48:C48)</f>
        <v>93895.46</v>
      </c>
      <c r="D47" s="17">
        <v>3500</v>
      </c>
      <c r="E47" s="19"/>
      <c r="F47" s="19"/>
      <c r="G47" s="17">
        <v>0</v>
      </c>
      <c r="H47" s="19"/>
      <c r="I47" s="17">
        <f t="shared" si="1"/>
        <v>0</v>
      </c>
      <c r="J47" s="20">
        <f t="shared" si="9"/>
        <v>0</v>
      </c>
    </row>
    <row r="48" spans="1:10" ht="15.75" x14ac:dyDescent="0.25">
      <c r="A48" s="24" t="s">
        <v>90</v>
      </c>
      <c r="B48" s="7" t="s">
        <v>91</v>
      </c>
      <c r="C48" s="19">
        <v>93895.46</v>
      </c>
      <c r="D48" s="19">
        <v>3500</v>
      </c>
      <c r="E48" s="19"/>
      <c r="F48" s="19"/>
      <c r="G48" s="19">
        <v>0</v>
      </c>
      <c r="H48" s="19"/>
      <c r="I48" s="19">
        <f t="shared" si="1"/>
        <v>0</v>
      </c>
      <c r="J48" s="20">
        <f t="shared" si="9"/>
        <v>0</v>
      </c>
    </row>
    <row r="49" spans="1:10" ht="47.25" x14ac:dyDescent="0.25">
      <c r="A49" s="23" t="s">
        <v>75</v>
      </c>
      <c r="B49" s="34" t="s">
        <v>76</v>
      </c>
      <c r="C49" s="17">
        <f>C50+C52+C51</f>
        <v>1247251</v>
      </c>
      <c r="D49" s="17">
        <v>14455022.960000001</v>
      </c>
      <c r="E49" s="17">
        <f t="shared" ref="E49:F49" si="10">E50+E52</f>
        <v>0</v>
      </c>
      <c r="F49" s="17">
        <f t="shared" si="10"/>
        <v>0</v>
      </c>
      <c r="G49" s="17">
        <v>12534642.960000001</v>
      </c>
      <c r="H49" s="17" t="s">
        <v>6</v>
      </c>
      <c r="I49" s="17">
        <f t="shared" si="1"/>
        <v>86.714791077716839</v>
      </c>
      <c r="J49" s="18">
        <f t="shared" si="2"/>
        <v>1004.9815923178254</v>
      </c>
    </row>
    <row r="50" spans="1:10" ht="47.25" x14ac:dyDescent="0.25">
      <c r="A50" s="24" t="s">
        <v>77</v>
      </c>
      <c r="B50" s="33" t="s">
        <v>78</v>
      </c>
      <c r="C50" s="19">
        <v>358251</v>
      </c>
      <c r="D50" s="19">
        <v>1766600</v>
      </c>
      <c r="E50" s="19"/>
      <c r="F50" s="19"/>
      <c r="G50" s="19">
        <v>963600</v>
      </c>
      <c r="H50" s="19" t="s">
        <v>6</v>
      </c>
      <c r="I50" s="19">
        <f t="shared" si="1"/>
        <v>54.54545454545454</v>
      </c>
      <c r="J50" s="20">
        <f t="shared" si="2"/>
        <v>268.97342924374249</v>
      </c>
    </row>
    <row r="51" spans="1:10" ht="15.75" x14ac:dyDescent="0.25">
      <c r="A51" s="24" t="s">
        <v>79</v>
      </c>
      <c r="B51" s="33" t="s">
        <v>80</v>
      </c>
      <c r="C51" s="19">
        <v>889000</v>
      </c>
      <c r="D51" s="19">
        <v>12581422.960000001</v>
      </c>
      <c r="E51" s="19"/>
      <c r="F51" s="19"/>
      <c r="G51" s="19">
        <v>11571042.960000001</v>
      </c>
      <c r="H51" s="19" t="s">
        <v>6</v>
      </c>
      <c r="I51" s="19">
        <f t="shared" si="1"/>
        <v>91.969270859009427</v>
      </c>
      <c r="J51" s="20">
        <f t="shared" si="2"/>
        <v>1301.5796355455568</v>
      </c>
    </row>
    <row r="52" spans="1:10" ht="34.5" hidden="1" customHeight="1" x14ac:dyDescent="0.25">
      <c r="A52" s="6" t="s">
        <v>81</v>
      </c>
      <c r="B52" s="33" t="s">
        <v>82</v>
      </c>
      <c r="C52" s="19"/>
      <c r="D52" s="19"/>
      <c r="E52" s="19"/>
      <c r="F52" s="19"/>
      <c r="G52" s="19"/>
      <c r="H52" s="19" t="s">
        <v>6</v>
      </c>
      <c r="I52" s="19" t="e">
        <f t="shared" si="1"/>
        <v>#DIV/0!</v>
      </c>
      <c r="J52" s="20" t="e">
        <f t="shared" si="2"/>
        <v>#DIV/0!</v>
      </c>
    </row>
    <row r="53" spans="1:10" ht="22.5" customHeight="1" x14ac:dyDescent="0.25">
      <c r="A53" s="24" t="s">
        <v>81</v>
      </c>
      <c r="B53" s="33" t="s">
        <v>82</v>
      </c>
      <c r="C53" s="19"/>
      <c r="D53" s="19">
        <v>107000</v>
      </c>
      <c r="E53" s="19"/>
      <c r="F53" s="19"/>
      <c r="G53" s="19">
        <v>0</v>
      </c>
      <c r="H53" s="19"/>
      <c r="I53" s="19">
        <f t="shared" si="1"/>
        <v>0</v>
      </c>
      <c r="J53" s="20"/>
    </row>
    <row r="54" spans="1:10" ht="26.25" customHeight="1" x14ac:dyDescent="0.25">
      <c r="A54" s="26" t="s">
        <v>83</v>
      </c>
      <c r="B54" s="27"/>
      <c r="C54" s="17" t="e">
        <f>C7+C15+C17+C20+C25+C32+C38+C41+C45+C47+C49+#REF!</f>
        <v>#REF!</v>
      </c>
      <c r="D54" s="17">
        <f>D7+D15+D17+D20+D25+D30+D32+D38+D41+D45+D47+D49</f>
        <v>934816515.42999995</v>
      </c>
      <c r="E54" s="17">
        <f t="shared" ref="E54:G54" si="11">E7+E15+E17+E20+E25+E30+E32+E38+E41+E45+E47+E49</f>
        <v>0</v>
      </c>
      <c r="F54" s="17">
        <f t="shared" si="11"/>
        <v>0</v>
      </c>
      <c r="G54" s="17">
        <f t="shared" si="11"/>
        <v>472690680.75000006</v>
      </c>
      <c r="H54" s="21"/>
      <c r="I54" s="17">
        <f t="shared" si="1"/>
        <v>50.565075921082794</v>
      </c>
      <c r="J54" s="18" t="e">
        <f t="shared" si="2"/>
        <v>#REF!</v>
      </c>
    </row>
    <row r="55" spans="1:10" ht="15.75" x14ac:dyDescent="0.25">
      <c r="A55" s="14"/>
      <c r="B55" s="14"/>
      <c r="C55" s="14"/>
      <c r="D55" s="14"/>
      <c r="E55" s="14"/>
      <c r="F55" s="14"/>
      <c r="G55" s="14"/>
      <c r="H55" s="14"/>
      <c r="I55" s="13"/>
      <c r="J55" s="13"/>
    </row>
    <row r="56" spans="1:10" s="8" customFormat="1" ht="63" x14ac:dyDescent="0.25">
      <c r="A56" s="25" t="s">
        <v>107</v>
      </c>
      <c r="G56" s="35" t="s">
        <v>108</v>
      </c>
      <c r="I56" s="9"/>
      <c r="J56" s="9"/>
    </row>
    <row r="57" spans="1:10" ht="15.75" x14ac:dyDescent="0.25">
      <c r="A57" s="15"/>
      <c r="B57" s="14"/>
      <c r="C57" s="14"/>
      <c r="D57" s="14"/>
      <c r="E57" s="14"/>
      <c r="F57" s="14"/>
      <c r="G57" s="14"/>
      <c r="H57" s="14"/>
      <c r="I57" s="13"/>
      <c r="J57" s="13"/>
    </row>
    <row r="58" spans="1:10" ht="15.75" x14ac:dyDescent="0.25">
      <c r="A58" s="15" t="s">
        <v>92</v>
      </c>
      <c r="B58" s="14"/>
      <c r="C58" s="14"/>
      <c r="D58" s="14"/>
      <c r="E58" s="14"/>
      <c r="F58" s="14"/>
      <c r="G58" s="14"/>
      <c r="H58" s="14"/>
      <c r="I58" s="13"/>
      <c r="J58" s="13"/>
    </row>
    <row r="59" spans="1:10" ht="15.75" x14ac:dyDescent="0.25">
      <c r="A59" s="15" t="s">
        <v>93</v>
      </c>
      <c r="B59" s="14"/>
      <c r="C59" s="16"/>
      <c r="D59" s="16"/>
      <c r="E59" s="16"/>
      <c r="F59" s="16"/>
      <c r="G59" s="16"/>
      <c r="H59" s="14"/>
      <c r="I59" s="13"/>
      <c r="J59" s="13"/>
    </row>
    <row r="60" spans="1:10" ht="15.75" x14ac:dyDescent="0.25">
      <c r="A60" s="14"/>
      <c r="B60" s="14"/>
      <c r="C60" s="14"/>
      <c r="D60" s="14"/>
      <c r="E60" s="14"/>
      <c r="F60" s="14"/>
      <c r="G60" s="14"/>
      <c r="H60" s="14"/>
      <c r="I60" s="13"/>
      <c r="J60" s="13"/>
    </row>
  </sheetData>
  <mergeCells count="11">
    <mergeCell ref="A54:B54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2023-08-17T13:46:09Z</dcterms:modified>
</cp:coreProperties>
</file>