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8" i="2" l="1"/>
  <c r="D48" i="2"/>
  <c r="C53" i="2"/>
  <c r="C51" i="2"/>
  <c r="C48" i="2"/>
  <c r="C43" i="2"/>
  <c r="C40" i="2"/>
  <c r="C34" i="2"/>
  <c r="C32" i="2"/>
  <c r="C28" i="2"/>
  <c r="C22" i="2"/>
  <c r="C18" i="2"/>
  <c r="C16" i="2"/>
  <c r="C7" i="2"/>
  <c r="C57" i="2" s="1"/>
  <c r="G40" i="2" l="1"/>
  <c r="G32" i="2" l="1"/>
  <c r="D32" i="2"/>
  <c r="I32" i="2" s="1"/>
  <c r="I33" i="2"/>
  <c r="I14" i="2"/>
  <c r="I13" i="2"/>
  <c r="I20" i="2" l="1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<sst xmlns="http://schemas.openxmlformats.org/spreadsheetml/2006/main" count="155" uniqueCount="115">
  <si>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</si>
  <si>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</si>
  <si>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</si>
  <si>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</si>
  <si>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</si>
  <si>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</si>
  <si>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</si>
  <si>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</si>
  <si>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</si>
  <si>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</si>
  <si>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</si>
  <si>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</si>
  <si>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</si>
  <si>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</si>
  <si>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</si>
  <si>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</si>
  <si>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</si>
  <si>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</si>
  <si>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</si>
  <si>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</si>
  <si>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</si>
  <si>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</si>
  <si>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</si>
  <si>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</si>
  <si>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</si>
  <si>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</si>
  <si>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</si>
  <si>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</si>
  <si>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</si>
  <si>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</si>
  <si>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</si>
  <si>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</si>
  <si>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</si>
  <si>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</si>
  <si>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</si>
  <si>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</si>
  <si>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</si>
  <si>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</si>
  <si>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</si>
  <si>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</si>
  <si>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</si>
  <si>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</si>
  <si>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</si>
  <si>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</si>
  <si>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</si>
  <si>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</si>
  <si>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</si>
  <si>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</si>
  <si>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</si>
  <si>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</si>
  <si>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</si>
  <si>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</si>
  <si>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</si>
  <si>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</si>
  <si>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</si>
  <si>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</si>
  <si>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</si>
  <si>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</si>
  <si>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</si>
  <si>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</si>
  <si>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</si>
  <si>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</si>
  <si>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</si>
  <si>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</si>
  <si>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</si>
  <si>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</si>
  <si>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</si>
  <si>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</si>
  <si>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</si>
  <si>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</si>
  <si>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</si>
  <si>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</si>
  <si>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</si>
  <si>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</si>
  <si>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</si>
  <si>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</si>
  <si>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</si>
  <si>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</si>
  <si>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</si>
  <si>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</si>
  <si>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</si>
  <si>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</si>
  <si>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</si>
  <si>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</si>
  <si>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</si>
  <si>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</si>
  <si>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</si>
  <si>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</si>
  <si>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</si>
  <si>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</si>
  <si>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</si>
  <si>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</si>
  <si>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</si>
  <si>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</si>
  <si>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</si>
  <si>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</si>
  <si>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</si>
  <si>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</si>
  <si>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</si>
  <si>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</si>
  <si>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</si>
  <si>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</si>
  <si>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</si>
  <si>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</si>
  <si>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</si>
  <si>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</si>
  <si>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</si>
  <si>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</si>
  <si>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</si>
  <si>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</si>
  <si>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Темп роста 2021 к соответствующему периоду 2020, %</t>
  </si>
  <si>
    <t>Кассовое исполнение                                                               за 1 квартал 2020 года</t>
  </si>
  <si>
    <t>Уточненные плановые назначения на 2021 год</t>
  </si>
  <si>
    <t>Кассовое исполнение                                                               за 1 квартал                                                                           2021 года</t>
  </si>
  <si>
    <t>Сведения об исполнении консолидированного бюджета Трубчевского муниципального района Брянской области   за 1 квартал 2021 года по расходам в разрезе разделов и подразделов классификации расходов в сравнениис соответствующим периодом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</si>
</sst>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L9" sqref="L9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114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111</v>
      </c>
      <c r="D4" s="34" t="s">
        <v>112</v>
      </c>
      <c r="E4" s="35" t="s">
        <v>3</v>
      </c>
      <c r="F4" s="35"/>
      <c r="G4" s="35" t="s">
        <v>113</v>
      </c>
      <c r="H4" s="35"/>
      <c r="I4" s="35" t="s">
        <v>109</v>
      </c>
      <c r="J4" s="36" t="s">
        <v>110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f>SUM(C8:C15)</f>
        <v>19438252.789999999</v>
      </c>
      <c r="D7" s="20">
        <f>SUM(D8:D15)</f>
        <v>85487099.700000003</v>
      </c>
      <c r="E7" s="20">
        <f>SUM(E8:E15)</f>
        <v>0</v>
      </c>
      <c r="F7" s="20">
        <f>SUM(F8:F15)</f>
        <v>0</v>
      </c>
      <c r="G7" s="20">
        <f>SUM(G8:G15)</f>
        <v>20722482.579999998</v>
      </c>
      <c r="H7" s="20" t="s">
        <v>6</v>
      </c>
      <c r="I7" s="10">
        <f t="shared" ref="I7:I15" si="0">G7/D7*100</f>
        <v>24.24047915149939</v>
      </c>
      <c r="J7" s="27">
        <f>G7/C7*100</f>
        <v>106.60671411095481</v>
      </c>
    </row>
    <row r="8" spans="1:10" ht="48.75" customHeight="1" x14ac:dyDescent="0.25">
      <c r="A8" s="11" t="s">
        <v>7</v>
      </c>
      <c r="B8" s="21" t="s">
        <v>8</v>
      </c>
      <c r="C8" s="24">
        <v>221182.26</v>
      </c>
      <c r="D8" s="24">
        <v>1226857</v>
      </c>
      <c r="E8" s="24"/>
      <c r="F8" s="24"/>
      <c r="G8" s="24">
        <v>49954.21</v>
      </c>
      <c r="H8" s="23" t="s">
        <v>6</v>
      </c>
      <c r="I8" s="25">
        <f t="shared" si="0"/>
        <v>4.0717222952634256</v>
      </c>
      <c r="J8" s="25">
        <f>G8/C8*100</f>
        <v>22.585088876476799</v>
      </c>
    </row>
    <row r="9" spans="1:10" ht="63" x14ac:dyDescent="0.25">
      <c r="A9" s="11" t="s">
        <v>9</v>
      </c>
      <c r="B9" s="21" t="s">
        <v>10</v>
      </c>
      <c r="C9" s="24">
        <v>594844.38</v>
      </c>
      <c r="D9" s="24">
        <v>2489862.7200000002</v>
      </c>
      <c r="E9" s="24"/>
      <c r="F9" s="24"/>
      <c r="G9" s="24">
        <v>663515.56999999995</v>
      </c>
      <c r="H9" s="23" t="s">
        <v>6</v>
      </c>
      <c r="I9" s="25">
        <f t="shared" si="0"/>
        <v>26.648680855786296</v>
      </c>
      <c r="J9" s="25">
        <f t="shared" ref="J9:J57" si="1">G9/C9*100</f>
        <v>111.54439586367108</v>
      </c>
    </row>
    <row r="10" spans="1:10" ht="63" customHeight="1" x14ac:dyDescent="0.25">
      <c r="A10" s="11" t="s">
        <v>11</v>
      </c>
      <c r="B10" s="21" t="s">
        <v>12</v>
      </c>
      <c r="C10" s="24">
        <v>8640172.4499999993</v>
      </c>
      <c r="D10" s="24">
        <v>35071336.969999999</v>
      </c>
      <c r="E10" s="24"/>
      <c r="F10" s="24"/>
      <c r="G10" s="24">
        <v>8582354.0700000003</v>
      </c>
      <c r="H10" s="23" t="s">
        <v>6</v>
      </c>
      <c r="I10" s="25">
        <f t="shared" si="0"/>
        <v>24.471134583039536</v>
      </c>
      <c r="J10" s="25">
        <f t="shared" si="1"/>
        <v>99.330819143546151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18553</v>
      </c>
      <c r="E11" s="24"/>
      <c r="F11" s="24"/>
      <c r="G11" s="24">
        <v>18553</v>
      </c>
      <c r="H11" s="23" t="s">
        <v>6</v>
      </c>
      <c r="I11" s="25">
        <f t="shared" si="0"/>
        <v>100</v>
      </c>
      <c r="J11" s="25"/>
    </row>
    <row r="12" spans="1:10" ht="50.25" customHeight="1" x14ac:dyDescent="0.25">
      <c r="A12" s="11" t="s">
        <v>15</v>
      </c>
      <c r="B12" s="21" t="s">
        <v>16</v>
      </c>
      <c r="C12" s="24">
        <v>1859288.7</v>
      </c>
      <c r="D12" s="24">
        <v>7473929.9800000004</v>
      </c>
      <c r="E12" s="24"/>
      <c r="F12" s="24"/>
      <c r="G12" s="24">
        <v>1690220.85</v>
      </c>
      <c r="H12" s="23" t="s">
        <v>6</v>
      </c>
      <c r="I12" s="25">
        <f t="shared" si="0"/>
        <v>22.61488740893984</v>
      </c>
      <c r="J12" s="25">
        <f t="shared" si="1"/>
        <v>90.906853249847657</v>
      </c>
    </row>
    <row r="13" spans="1:10" ht="17.25" hidden="1" customHeight="1" x14ac:dyDescent="0.25">
      <c r="A13" s="11" t="s">
        <v>94</v>
      </c>
      <c r="B13" s="21" t="s">
        <v>93</v>
      </c>
      <c r="C13" s="24">
        <v>0</v>
      </c>
      <c r="D13" s="24"/>
      <c r="E13" s="24"/>
      <c r="F13" s="24"/>
      <c r="G13" s="24">
        <v>0</v>
      </c>
      <c r="H13" s="23"/>
      <c r="I13" s="25" t="e">
        <f t="shared" si="0"/>
        <v>#DIV/0!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389200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8122765</v>
      </c>
      <c r="D15" s="24">
        <v>38817360.030000001</v>
      </c>
      <c r="E15" s="24"/>
      <c r="F15" s="24"/>
      <c r="G15" s="24">
        <v>9717884.8800000008</v>
      </c>
      <c r="H15" s="24" t="s">
        <v>6</v>
      </c>
      <c r="I15" s="25">
        <f t="shared" si="0"/>
        <v>25.034893852878021</v>
      </c>
      <c r="J15" s="25">
        <f t="shared" si="1"/>
        <v>119.63764654030986</v>
      </c>
    </row>
    <row r="16" spans="1:10" ht="15.75" x14ac:dyDescent="0.25">
      <c r="A16" s="8" t="s">
        <v>21</v>
      </c>
      <c r="B16" s="9" t="s">
        <v>22</v>
      </c>
      <c r="C16" s="26">
        <f t="shared" ref="C16:H16" si="2">C17</f>
        <v>293186.25</v>
      </c>
      <c r="D16" s="26">
        <f t="shared" si="2"/>
        <v>1288119</v>
      </c>
      <c r="E16" s="26">
        <f t="shared" si="2"/>
        <v>0</v>
      </c>
      <c r="F16" s="26">
        <f t="shared" si="2"/>
        <v>0</v>
      </c>
      <c r="G16" s="26">
        <f t="shared" si="2"/>
        <v>332093.15000000002</v>
      </c>
      <c r="H16" s="26" t="str">
        <f t="shared" si="2"/>
        <v>-</v>
      </c>
      <c r="I16" s="27">
        <f>G16/D16*100</f>
        <v>25.781247695282811</v>
      </c>
      <c r="J16" s="27">
        <f t="shared" si="1"/>
        <v>113.27036994402025</v>
      </c>
    </row>
    <row r="17" spans="1:10" ht="18" customHeight="1" x14ac:dyDescent="0.25">
      <c r="A17" s="11" t="s">
        <v>23</v>
      </c>
      <c r="B17" s="12" t="s">
        <v>24</v>
      </c>
      <c r="C17" s="24">
        <v>293186.25</v>
      </c>
      <c r="D17" s="24">
        <v>1288119</v>
      </c>
      <c r="E17" s="24"/>
      <c r="F17" s="24"/>
      <c r="G17" s="24">
        <v>332093.15000000002</v>
      </c>
      <c r="H17" s="24" t="s">
        <v>6</v>
      </c>
      <c r="I17" s="25">
        <f t="shared" ref="I17:I57" si="3">G17/D17*100</f>
        <v>25.781247695282811</v>
      </c>
      <c r="J17" s="25">
        <f t="shared" si="1"/>
        <v>113.27036994402025</v>
      </c>
    </row>
    <row r="18" spans="1:10" ht="47.25" x14ac:dyDescent="0.25">
      <c r="A18" s="8" t="s">
        <v>25</v>
      </c>
      <c r="B18" s="9" t="s">
        <v>26</v>
      </c>
      <c r="C18" s="26">
        <f>C19+C21+C20</f>
        <v>2152663.5499999998</v>
      </c>
      <c r="D18" s="26">
        <f>D19+D21+D20</f>
        <v>10123328</v>
      </c>
      <c r="E18" s="26">
        <f t="shared" ref="E18:F18" si="4">E19+E21</f>
        <v>0</v>
      </c>
      <c r="F18" s="26">
        <f t="shared" si="4"/>
        <v>0</v>
      </c>
      <c r="G18" s="26">
        <f>G19+G21+G20</f>
        <v>2610955.87</v>
      </c>
      <c r="H18" s="26" t="s">
        <v>6</v>
      </c>
      <c r="I18" s="27">
        <f t="shared" si="3"/>
        <v>25.791477565480442</v>
      </c>
      <c r="J18" s="27">
        <f t="shared" si="1"/>
        <v>121.28954708226469</v>
      </c>
    </row>
    <row r="19" spans="1:10" ht="60.75" customHeight="1" x14ac:dyDescent="0.25">
      <c r="A19" s="11" t="s">
        <v>27</v>
      </c>
      <c r="B19" s="21" t="s">
        <v>28</v>
      </c>
      <c r="C19" s="24">
        <v>587644.55000000005</v>
      </c>
      <c r="D19" s="24">
        <v>3108228</v>
      </c>
      <c r="E19" s="24"/>
      <c r="F19" s="24"/>
      <c r="G19" s="24">
        <v>675476.8</v>
      </c>
      <c r="H19" s="24" t="s">
        <v>6</v>
      </c>
      <c r="I19" s="25">
        <f t="shared" si="3"/>
        <v>21.731893541915202</v>
      </c>
      <c r="J19" s="25">
        <f t="shared" si="1"/>
        <v>114.94649273953105</v>
      </c>
    </row>
    <row r="20" spans="1:10" ht="47.25" hidden="1" x14ac:dyDescent="0.25">
      <c r="A20" s="11" t="s">
        <v>106</v>
      </c>
      <c r="B20" s="21" t="s">
        <v>105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1565019</v>
      </c>
      <c r="D21" s="24">
        <v>7015100</v>
      </c>
      <c r="E21" s="24"/>
      <c r="F21" s="24"/>
      <c r="G21" s="24">
        <v>1935479.07</v>
      </c>
      <c r="H21" s="24" t="s">
        <v>6</v>
      </c>
      <c r="I21" s="25">
        <f t="shared" si="3"/>
        <v>27.590185029436505</v>
      </c>
      <c r="J21" s="25">
        <f t="shared" si="1"/>
        <v>123.67128258506766</v>
      </c>
    </row>
    <row r="22" spans="1:10" ht="15.75" x14ac:dyDescent="0.25">
      <c r="A22" s="8" t="s">
        <v>31</v>
      </c>
      <c r="B22" s="9" t="s">
        <v>32</v>
      </c>
      <c r="C22" s="26">
        <f>SUM(C23:C27)</f>
        <v>6244108.7899999991</v>
      </c>
      <c r="D22" s="26">
        <f>SUM(D23:D27)</f>
        <v>54486229.939999998</v>
      </c>
      <c r="E22" s="26">
        <f>SUM(E23:E27)</f>
        <v>0</v>
      </c>
      <c r="F22" s="26">
        <f>SUM(F23:F27)</f>
        <v>0</v>
      </c>
      <c r="G22" s="26">
        <f>SUM(G23:G27)</f>
        <v>6926089.5899999999</v>
      </c>
      <c r="H22" s="26" t="s">
        <v>6</v>
      </c>
      <c r="I22" s="27">
        <f t="shared" si="3"/>
        <v>12.711633008242595</v>
      </c>
      <c r="J22" s="27">
        <f t="shared" si="1"/>
        <v>110.9219877957956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148644.32999999999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83520</v>
      </c>
      <c r="D24" s="24">
        <v>168000</v>
      </c>
      <c r="E24" s="24"/>
      <c r="F24" s="24"/>
      <c r="G24" s="24">
        <v>83520</v>
      </c>
      <c r="H24" s="24" t="s">
        <v>6</v>
      </c>
      <c r="I24" s="25">
        <f t="shared" si="3"/>
        <v>49.714285714285715</v>
      </c>
      <c r="J24" s="25">
        <f t="shared" si="1"/>
        <v>100</v>
      </c>
    </row>
    <row r="25" spans="1:10" ht="15.75" x14ac:dyDescent="0.25">
      <c r="A25" s="11" t="s">
        <v>37</v>
      </c>
      <c r="B25" s="12" t="s">
        <v>38</v>
      </c>
      <c r="C25" s="24">
        <v>833333.34</v>
      </c>
      <c r="D25" s="24">
        <v>4800000</v>
      </c>
      <c r="E25" s="24"/>
      <c r="F25" s="24"/>
      <c r="G25" s="24">
        <v>783333.34</v>
      </c>
      <c r="H25" s="24" t="s">
        <v>6</v>
      </c>
      <c r="I25" s="25">
        <f t="shared" si="3"/>
        <v>16.319444583333333</v>
      </c>
      <c r="J25" s="25">
        <f t="shared" si="1"/>
        <v>94.000000048000004</v>
      </c>
    </row>
    <row r="26" spans="1:10" ht="15.75" x14ac:dyDescent="0.25">
      <c r="A26" s="11" t="s">
        <v>39</v>
      </c>
      <c r="B26" s="12" t="s">
        <v>40</v>
      </c>
      <c r="C26" s="24">
        <v>5280457.1399999997</v>
      </c>
      <c r="D26" s="24">
        <v>48586478.579999998</v>
      </c>
      <c r="E26" s="24"/>
      <c r="F26" s="24"/>
      <c r="G26" s="24">
        <v>6000855.3099999996</v>
      </c>
      <c r="H26" s="24" t="s">
        <v>6</v>
      </c>
      <c r="I26" s="25">
        <f t="shared" si="3"/>
        <v>12.35087515165212</v>
      </c>
      <c r="J26" s="25">
        <f t="shared" si="1"/>
        <v>113.64272355404441</v>
      </c>
    </row>
    <row r="27" spans="1:10" ht="31.5" x14ac:dyDescent="0.25">
      <c r="A27" s="11" t="s">
        <v>41</v>
      </c>
      <c r="B27" s="21" t="s">
        <v>42</v>
      </c>
      <c r="C27" s="24">
        <v>46798.31</v>
      </c>
      <c r="D27" s="24">
        <v>783107.03</v>
      </c>
      <c r="E27" s="24"/>
      <c r="F27" s="24"/>
      <c r="G27" s="24">
        <v>58380.94</v>
      </c>
      <c r="H27" s="24" t="s">
        <v>6</v>
      </c>
      <c r="I27" s="25">
        <f t="shared" si="3"/>
        <v>7.4550397025550899</v>
      </c>
      <c r="J27" s="25">
        <f t="shared" si="1"/>
        <v>124.75010315543446</v>
      </c>
    </row>
    <row r="28" spans="1:10" ht="31.5" x14ac:dyDescent="0.25">
      <c r="A28" s="8" t="s">
        <v>43</v>
      </c>
      <c r="B28" s="22" t="s">
        <v>44</v>
      </c>
      <c r="C28" s="26">
        <f>C29+C30+C31</f>
        <v>4488175.46</v>
      </c>
      <c r="D28" s="26">
        <f>D29+D30+D31</f>
        <v>46074388.390000001</v>
      </c>
      <c r="E28" s="26">
        <f>E29+E30+E31</f>
        <v>0</v>
      </c>
      <c r="F28" s="26">
        <f>F29+F30+F31</f>
        <v>0</v>
      </c>
      <c r="G28" s="26">
        <f>G29+G30+G31</f>
        <v>3313766.97</v>
      </c>
      <c r="H28" s="26" t="s">
        <v>6</v>
      </c>
      <c r="I28" s="27">
        <f t="shared" si="3"/>
        <v>7.1922104357639638</v>
      </c>
      <c r="J28" s="27">
        <f t="shared" si="1"/>
        <v>73.83327589425393</v>
      </c>
    </row>
    <row r="29" spans="1:10" ht="15.75" x14ac:dyDescent="0.25">
      <c r="A29" s="11" t="s">
        <v>45</v>
      </c>
      <c r="B29" s="12" t="s">
        <v>46</v>
      </c>
      <c r="C29" s="24">
        <v>77107.34</v>
      </c>
      <c r="D29" s="24">
        <v>16475649.220000001</v>
      </c>
      <c r="E29" s="24"/>
      <c r="F29" s="24"/>
      <c r="G29" s="24">
        <v>326882.40999999997</v>
      </c>
      <c r="H29" s="24" t="s">
        <v>6</v>
      </c>
      <c r="I29" s="25">
        <f t="shared" si="3"/>
        <v>1.9840335615011349</v>
      </c>
      <c r="J29" s="25">
        <f t="shared" si="1"/>
        <v>423.93163867408725</v>
      </c>
    </row>
    <row r="30" spans="1:10" ht="15.75" x14ac:dyDescent="0.25">
      <c r="A30" s="11" t="s">
        <v>47</v>
      </c>
      <c r="B30" s="12" t="s">
        <v>48</v>
      </c>
      <c r="C30" s="24">
        <v>114045.99</v>
      </c>
      <c r="D30" s="24">
        <v>1375534.89</v>
      </c>
      <c r="E30" s="24"/>
      <c r="F30" s="24"/>
      <c r="G30" s="24">
        <v>14437.94</v>
      </c>
      <c r="H30" s="24" t="s">
        <v>6</v>
      </c>
      <c r="I30" s="25">
        <f t="shared" si="3"/>
        <v>1.0496236849361198</v>
      </c>
      <c r="J30" s="25">
        <f t="shared" si="1"/>
        <v>12.659752438468026</v>
      </c>
    </row>
    <row r="31" spans="1:10" ht="15.75" x14ac:dyDescent="0.25">
      <c r="A31" s="11" t="s">
        <v>49</v>
      </c>
      <c r="B31" s="12" t="s">
        <v>50</v>
      </c>
      <c r="C31" s="24">
        <v>4297022.13</v>
      </c>
      <c r="D31" s="24">
        <v>28223204.280000001</v>
      </c>
      <c r="E31" s="24"/>
      <c r="F31" s="24"/>
      <c r="G31" s="24">
        <v>2972446.62</v>
      </c>
      <c r="H31" s="24" t="s">
        <v>6</v>
      </c>
      <c r="I31" s="25">
        <f t="shared" si="3"/>
        <v>10.531924690444823</v>
      </c>
      <c r="J31" s="25">
        <v>0</v>
      </c>
    </row>
    <row r="32" spans="1:10" ht="15.75" x14ac:dyDescent="0.25">
      <c r="A32" s="8" t="s">
        <v>107</v>
      </c>
      <c r="B32" s="12"/>
      <c r="C32" s="24">
        <f>C33</f>
        <v>3968.76</v>
      </c>
      <c r="D32" s="24">
        <f>D33</f>
        <v>5000</v>
      </c>
      <c r="E32" s="24"/>
      <c r="F32" s="24"/>
      <c r="G32" s="24">
        <f>G33</f>
        <v>0</v>
      </c>
      <c r="H32" s="24"/>
      <c r="I32" s="25">
        <f t="shared" si="3"/>
        <v>0</v>
      </c>
      <c r="J32" s="25">
        <v>0</v>
      </c>
    </row>
    <row r="33" spans="1:10" ht="31.5" x14ac:dyDescent="0.25">
      <c r="A33" s="11" t="s">
        <v>108</v>
      </c>
      <c r="B33" s="12"/>
      <c r="C33" s="24">
        <v>3968.76</v>
      </c>
      <c r="D33" s="24">
        <v>5000</v>
      </c>
      <c r="E33" s="24"/>
      <c r="F33" s="24"/>
      <c r="G33" s="24"/>
      <c r="H33" s="24"/>
      <c r="I33" s="25">
        <f t="shared" ref="I33" si="5">G33/D33*100</f>
        <v>0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f>SUM(C35:C39)</f>
        <v>62881977.839999996</v>
      </c>
      <c r="D34" s="26">
        <f>SUM(D35:D39)</f>
        <v>298985962.69</v>
      </c>
      <c r="E34" s="26">
        <f>SUM(E35:E39)</f>
        <v>0</v>
      </c>
      <c r="F34" s="26">
        <f>SUM(F35:F39)</f>
        <v>0</v>
      </c>
      <c r="G34" s="26">
        <f>SUM(G35:G39)</f>
        <v>67704990.969999999</v>
      </c>
      <c r="H34" s="26" t="s">
        <v>6</v>
      </c>
      <c r="I34" s="27">
        <f t="shared" si="3"/>
        <v>22.644872809697457</v>
      </c>
      <c r="J34" s="27">
        <f t="shared" si="1"/>
        <v>107.66994502347225</v>
      </c>
    </row>
    <row r="35" spans="1:10" ht="15.75" x14ac:dyDescent="0.25">
      <c r="A35" s="11" t="s">
        <v>53</v>
      </c>
      <c r="B35" s="12" t="s">
        <v>54</v>
      </c>
      <c r="C35" s="24">
        <v>15475014.869999999</v>
      </c>
      <c r="D35" s="24">
        <v>73750000</v>
      </c>
      <c r="E35" s="24"/>
      <c r="F35" s="24"/>
      <c r="G35" s="24">
        <v>16632045.939999999</v>
      </c>
      <c r="H35" s="24" t="s">
        <v>6</v>
      </c>
      <c r="I35" s="25">
        <f t="shared" si="3"/>
        <v>22.551926698305085</v>
      </c>
      <c r="J35" s="25">
        <f t="shared" si="1"/>
        <v>107.47676871214536</v>
      </c>
    </row>
    <row r="36" spans="1:10" ht="15.75" x14ac:dyDescent="0.25">
      <c r="A36" s="11" t="s">
        <v>55</v>
      </c>
      <c r="B36" s="12" t="s">
        <v>56</v>
      </c>
      <c r="C36" s="24">
        <v>36516376.079999998</v>
      </c>
      <c r="D36" s="24">
        <v>179602562.69</v>
      </c>
      <c r="E36" s="24"/>
      <c r="F36" s="24"/>
      <c r="G36" s="24">
        <v>39477432.93</v>
      </c>
      <c r="H36" s="24" t="s">
        <v>6</v>
      </c>
      <c r="I36" s="25">
        <f t="shared" si="3"/>
        <v>21.980439665629582</v>
      </c>
      <c r="J36" s="25">
        <f t="shared" si="1"/>
        <v>108.10884640774026</v>
      </c>
    </row>
    <row r="37" spans="1:10" ht="15.75" x14ac:dyDescent="0.25">
      <c r="A37" s="11" t="s">
        <v>91</v>
      </c>
      <c r="B37" s="12" t="s">
        <v>92</v>
      </c>
      <c r="C37" s="24">
        <v>6337216.8300000001</v>
      </c>
      <c r="D37" s="24">
        <v>28888400</v>
      </c>
      <c r="E37" s="24"/>
      <c r="F37" s="24"/>
      <c r="G37" s="24">
        <v>7013328.6100000003</v>
      </c>
      <c r="H37" s="24"/>
      <c r="I37" s="25">
        <f t="shared" si="3"/>
        <v>24.277317573835866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0</v>
      </c>
      <c r="D38" s="24">
        <v>25000</v>
      </c>
      <c r="E38" s="24"/>
      <c r="F38" s="24"/>
      <c r="G38" s="24">
        <v>0</v>
      </c>
      <c r="H38" s="24" t="s">
        <v>6</v>
      </c>
      <c r="I38" s="25">
        <f t="shared" si="3"/>
        <v>0</v>
      </c>
      <c r="J38" s="25" t="e">
        <f t="shared" si="1"/>
        <v>#DIV/0!</v>
      </c>
    </row>
    <row r="39" spans="1:10" ht="15.75" x14ac:dyDescent="0.25">
      <c r="A39" s="11" t="s">
        <v>59</v>
      </c>
      <c r="B39" s="12" t="s">
        <v>60</v>
      </c>
      <c r="C39" s="24">
        <v>4553370.0599999996</v>
      </c>
      <c r="D39" s="24">
        <v>16720000</v>
      </c>
      <c r="E39" s="24"/>
      <c r="F39" s="24"/>
      <c r="G39" s="24">
        <v>4582183.49</v>
      </c>
      <c r="H39" s="24" t="s">
        <v>6</v>
      </c>
      <c r="I39" s="25">
        <f t="shared" si="3"/>
        <v>27.405403648325361</v>
      </c>
      <c r="J39" s="25">
        <f t="shared" si="1"/>
        <v>100.63279350503747</v>
      </c>
    </row>
    <row r="40" spans="1:10" s="29" customFormat="1" ht="15.75" x14ac:dyDescent="0.25">
      <c r="A40" s="8" t="s">
        <v>61</v>
      </c>
      <c r="B40" s="9" t="s">
        <v>62</v>
      </c>
      <c r="C40" s="26">
        <f>C41+C42</f>
        <v>9424856.2799999993</v>
      </c>
      <c r="D40" s="26">
        <f>D41+D42</f>
        <v>51026497</v>
      </c>
      <c r="E40" s="26">
        <f>E41+E42</f>
        <v>0</v>
      </c>
      <c r="F40" s="26">
        <f>F41+F42</f>
        <v>0</v>
      </c>
      <c r="G40" s="26">
        <f>G41+G42</f>
        <v>10120038.810000001</v>
      </c>
      <c r="H40" s="26" t="s">
        <v>6</v>
      </c>
      <c r="I40" s="27">
        <f t="shared" si="3"/>
        <v>19.83290918441844</v>
      </c>
      <c r="J40" s="27">
        <f t="shared" si="1"/>
        <v>107.37605443889062</v>
      </c>
    </row>
    <row r="41" spans="1:10" s="29" customFormat="1" ht="15.75" x14ac:dyDescent="0.25">
      <c r="A41" s="11" t="s">
        <v>63</v>
      </c>
      <c r="B41" s="12" t="s">
        <v>64</v>
      </c>
      <c r="C41" s="24">
        <v>9424856.2799999993</v>
      </c>
      <c r="D41" s="24">
        <v>51026497</v>
      </c>
      <c r="E41" s="24"/>
      <c r="F41" s="24"/>
      <c r="G41" s="24">
        <v>10120038.810000001</v>
      </c>
      <c r="H41" s="24" t="s">
        <v>6</v>
      </c>
      <c r="I41" s="25">
        <f t="shared" si="3"/>
        <v>19.83290918441844</v>
      </c>
      <c r="J41" s="25">
        <f t="shared" si="1"/>
        <v>107.37605443889062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3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f>SUM(C44:C47)</f>
        <v>3897609.2800000003</v>
      </c>
      <c r="D43" s="26">
        <f>SUM(D44:D47)</f>
        <v>30185330.48</v>
      </c>
      <c r="E43" s="26">
        <f>SUM(E44:E47)</f>
        <v>0</v>
      </c>
      <c r="F43" s="26">
        <f>SUM(F44:F47)</f>
        <v>0</v>
      </c>
      <c r="G43" s="26">
        <f>SUM(G44:G47)</f>
        <v>4361216.92</v>
      </c>
      <c r="H43" s="26" t="s">
        <v>6</v>
      </c>
      <c r="I43" s="27">
        <f t="shared" si="3"/>
        <v>14.448133747913166</v>
      </c>
      <c r="J43" s="27">
        <f t="shared" si="1"/>
        <v>111.89466687640891</v>
      </c>
    </row>
    <row r="44" spans="1:10" ht="15.75" x14ac:dyDescent="0.25">
      <c r="A44" s="11" t="s">
        <v>69</v>
      </c>
      <c r="B44" s="12" t="s">
        <v>70</v>
      </c>
      <c r="C44" s="24">
        <v>1826478.21</v>
      </c>
      <c r="D44" s="24">
        <v>7441842.4400000004</v>
      </c>
      <c r="E44" s="24"/>
      <c r="F44" s="24"/>
      <c r="G44" s="24">
        <v>1833504.65</v>
      </c>
      <c r="H44" s="24" t="s">
        <v>6</v>
      </c>
      <c r="I44" s="25">
        <f t="shared" si="3"/>
        <v>24.637778410154031</v>
      </c>
      <c r="J44" s="25">
        <f t="shared" si="1"/>
        <v>100.38469881335183</v>
      </c>
    </row>
    <row r="45" spans="1:10" ht="15.75" x14ac:dyDescent="0.25">
      <c r="A45" s="11" t="s">
        <v>71</v>
      </c>
      <c r="B45" s="12" t="s">
        <v>72</v>
      </c>
      <c r="C45" s="24">
        <v>15600</v>
      </c>
      <c r="D45" s="24">
        <v>144400</v>
      </c>
      <c r="E45" s="24"/>
      <c r="F45" s="24"/>
      <c r="G45" s="24">
        <v>24600</v>
      </c>
      <c r="H45" s="24" t="s">
        <v>6</v>
      </c>
      <c r="I45" s="25">
        <f t="shared" si="3"/>
        <v>17.036011080332411</v>
      </c>
      <c r="J45" s="25">
        <f t="shared" si="1"/>
        <v>157.69230769230768</v>
      </c>
    </row>
    <row r="46" spans="1:10" ht="15.75" x14ac:dyDescent="0.25">
      <c r="A46" s="11" t="s">
        <v>73</v>
      </c>
      <c r="B46" s="12" t="s">
        <v>74</v>
      </c>
      <c r="C46" s="24">
        <v>1758367.41</v>
      </c>
      <c r="D46" s="24">
        <v>19886364.039999999</v>
      </c>
      <c r="E46" s="24"/>
      <c r="F46" s="24"/>
      <c r="G46" s="24">
        <v>2152256.0099999998</v>
      </c>
      <c r="H46" s="24" t="s">
        <v>6</v>
      </c>
      <c r="I46" s="25">
        <f t="shared" si="3"/>
        <v>10.822772859185775</v>
      </c>
      <c r="J46" s="25">
        <f t="shared" si="1"/>
        <v>122.40081326348059</v>
      </c>
    </row>
    <row r="47" spans="1:10" ht="31.5" x14ac:dyDescent="0.25">
      <c r="A47" s="11" t="s">
        <v>75</v>
      </c>
      <c r="B47" s="21" t="s">
        <v>76</v>
      </c>
      <c r="C47" s="24">
        <v>297163.65999999997</v>
      </c>
      <c r="D47" s="24">
        <v>2712724</v>
      </c>
      <c r="E47" s="24"/>
      <c r="F47" s="24"/>
      <c r="G47" s="24">
        <v>350856.26</v>
      </c>
      <c r="H47" s="24" t="s">
        <v>6</v>
      </c>
      <c r="I47" s="25">
        <f t="shared" si="3"/>
        <v>12.933724920043469</v>
      </c>
      <c r="J47" s="25">
        <f t="shared" si="1"/>
        <v>118.06836004106292</v>
      </c>
    </row>
    <row r="48" spans="1:10" ht="15.75" x14ac:dyDescent="0.25">
      <c r="A48" s="8" t="s">
        <v>77</v>
      </c>
      <c r="B48" s="9" t="s">
        <v>78</v>
      </c>
      <c r="C48" s="26">
        <f>SUM(C49:C49)</f>
        <v>3351553.53</v>
      </c>
      <c r="D48" s="26">
        <f>SUM(D49:D49:D50)</f>
        <v>39437602</v>
      </c>
      <c r="E48" s="26">
        <f>SUM(E50:E50)</f>
        <v>0</v>
      </c>
      <c r="F48" s="26">
        <f>SUM(F50:F50)</f>
        <v>0</v>
      </c>
      <c r="G48" s="26">
        <f>SUM(G49:G49:G50)</f>
        <v>3353158.19</v>
      </c>
      <c r="H48" s="26" t="s">
        <v>6</v>
      </c>
      <c r="I48" s="27">
        <f t="shared" si="3"/>
        <v>8.5024393470982336</v>
      </c>
      <c r="J48" s="27">
        <f t="shared" si="1"/>
        <v>100.04787809550517</v>
      </c>
    </row>
    <row r="49" spans="1:10" ht="13.5" customHeight="1" x14ac:dyDescent="0.25">
      <c r="A49" s="11" t="s">
        <v>96</v>
      </c>
      <c r="B49" s="9" t="s">
        <v>95</v>
      </c>
      <c r="C49" s="24">
        <v>3351553.53</v>
      </c>
      <c r="D49" s="24">
        <v>13929999</v>
      </c>
      <c r="E49" s="24"/>
      <c r="F49" s="24"/>
      <c r="G49" s="24">
        <v>3353158.19</v>
      </c>
      <c r="H49" s="26"/>
      <c r="I49" s="25">
        <f t="shared" ref="I49" si="6">G49/D49*100</f>
        <v>24.07148909343066</v>
      </c>
      <c r="J49" s="25">
        <f t="shared" ref="J49" si="7">G49/C49*100</f>
        <v>100.04787809550517</v>
      </c>
    </row>
    <row r="50" spans="1:10" ht="22.5" customHeight="1" x14ac:dyDescent="0.25">
      <c r="A50" s="11" t="s">
        <v>79</v>
      </c>
      <c r="B50" s="12" t="s">
        <v>80</v>
      </c>
      <c r="C50" s="24"/>
      <c r="D50" s="24">
        <v>25507603</v>
      </c>
      <c r="E50" s="24"/>
      <c r="F50" s="24"/>
      <c r="G50" s="24"/>
      <c r="H50" s="24" t="s">
        <v>6</v>
      </c>
      <c r="I50" s="25"/>
      <c r="J50" s="25" t="e">
        <f t="shared" si="1"/>
        <v>#DIV/0!</v>
      </c>
    </row>
    <row r="51" spans="1:10" ht="33.75" customHeight="1" x14ac:dyDescent="0.25">
      <c r="A51" s="8" t="s">
        <v>97</v>
      </c>
      <c r="B51" s="22" t="s">
        <v>98</v>
      </c>
      <c r="C51" s="26">
        <f>SUM(C52:C52)</f>
        <v>93895.46</v>
      </c>
      <c r="D51" s="26">
        <f>SUM(D52:D52)</f>
        <v>269117.28000000003</v>
      </c>
      <c r="E51" s="24"/>
      <c r="F51" s="24"/>
      <c r="G51" s="26">
        <f>SUM(G52:G52)</f>
        <v>65638.36</v>
      </c>
      <c r="H51" s="24"/>
      <c r="I51" s="25">
        <f t="shared" ref="I51:I52" si="8">G51/D51*100</f>
        <v>24.39024353991687</v>
      </c>
      <c r="J51" s="25">
        <f t="shared" si="1"/>
        <v>69.905786712158388</v>
      </c>
    </row>
    <row r="52" spans="1:10" ht="28.5" customHeight="1" x14ac:dyDescent="0.25">
      <c r="A52" s="11" t="s">
        <v>99</v>
      </c>
      <c r="B52" s="21" t="s">
        <v>100</v>
      </c>
      <c r="C52" s="24">
        <v>93895.46</v>
      </c>
      <c r="D52" s="24">
        <v>269117.28000000003</v>
      </c>
      <c r="E52" s="24"/>
      <c r="F52" s="24"/>
      <c r="G52" s="24">
        <v>65638.36</v>
      </c>
      <c r="H52" s="24"/>
      <c r="I52" s="25">
        <f t="shared" si="8"/>
        <v>24.39024353991687</v>
      </c>
      <c r="J52" s="25">
        <f t="shared" si="1"/>
        <v>69.905786712158388</v>
      </c>
    </row>
    <row r="53" spans="1:10" ht="0.75" customHeight="1" x14ac:dyDescent="0.25">
      <c r="A53" s="8" t="s">
        <v>81</v>
      </c>
      <c r="B53" s="22" t="s">
        <v>82</v>
      </c>
      <c r="C53" s="26">
        <f>C54+C55+C56</f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 t="e">
        <f t="shared" si="1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1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30" t="s">
        <v>89</v>
      </c>
      <c r="B57" s="31"/>
      <c r="C57" s="26">
        <f>C7+C16+C18+C22+C28+C34+C40+C43+C48+C51+C53+C32</f>
        <v>112270247.98999999</v>
      </c>
      <c r="D57" s="26">
        <f>D7+D16+D18+D22+D28+D34+D40+D43+D48+D51+D53+D32</f>
        <v>617368674.48000002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119510431.41</v>
      </c>
      <c r="H57" s="28"/>
      <c r="I57" s="27">
        <f t="shared" si="3"/>
        <v>19.358032946952122</v>
      </c>
      <c r="J57" s="27">
        <f t="shared" si="1"/>
        <v>106.44888877474013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104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 t="s">
        <v>102</v>
      </c>
    </row>
    <row r="63" spans="1:10" x14ac:dyDescent="0.25">
      <c r="A63" s="18" t="s">
        <v>103</v>
      </c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2021-04-27T07:12:29Z</dcterms:modified>
</cp:coreProperties>
</file>