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район" sheetId="1" r:id="rId1"/>
    <sheet name="поселения" sheetId="2" r:id="rId2"/>
    <sheet name="Лист3" sheetId="3" r:id="rId3"/>
  </sheets>
  <definedNames>
    <definedName name="_xlnm.Print_Titles" localSheetId="0">район!$4:$4</definedName>
  </definedNames>
  <calcPr calcId="145621"/>
</workbook>
</file>

<file path=xl/calcChain.xml><?xml version="1.0" encoding="utf-8"?>
<calcChain xmlns="http://schemas.openxmlformats.org/spreadsheetml/2006/main">
  <c r="U7" i="2" l="1"/>
  <c r="S7" i="2"/>
  <c r="T8" i="2"/>
  <c r="U8" i="2"/>
  <c r="S8" i="2"/>
  <c r="S17" i="2"/>
  <c r="U21" i="2"/>
  <c r="U20" i="2" s="1"/>
  <c r="U19" i="2" s="1"/>
  <c r="U18" i="2" s="1"/>
  <c r="U17" i="2" s="1"/>
  <c r="T23" i="2"/>
  <c r="T15" i="2"/>
  <c r="T14" i="2" s="1"/>
  <c r="T13" i="2" s="1"/>
  <c r="T12" i="2" s="1"/>
  <c r="T11" i="2" s="1"/>
  <c r="T10" i="2" s="1"/>
  <c r="T9" i="2" s="1"/>
  <c r="U15" i="2"/>
  <c r="U14" i="2" s="1"/>
  <c r="U13" i="2" s="1"/>
  <c r="U12" i="2" s="1"/>
  <c r="U11" i="2" s="1"/>
  <c r="U10" i="2" s="1"/>
  <c r="U9" i="2" s="1"/>
  <c r="S15" i="2"/>
  <c r="S14" i="2" s="1"/>
  <c r="S13" i="2" s="1"/>
  <c r="S12" i="2" s="1"/>
  <c r="S11" i="2" s="1"/>
  <c r="S10" i="2" s="1"/>
  <c r="S9" i="2" s="1"/>
  <c r="U47" i="2"/>
  <c r="U46" i="2" s="1"/>
  <c r="T47" i="2"/>
  <c r="T46" i="2" s="1"/>
  <c r="S47" i="2"/>
  <c r="S46" i="2" s="1"/>
  <c r="M45" i="2"/>
  <c r="S44" i="2"/>
  <c r="S43" i="2"/>
  <c r="S42" i="2"/>
  <c r="S41" i="2"/>
  <c r="S40" i="2" s="1"/>
  <c r="S39" i="2" s="1"/>
  <c r="U40" i="2"/>
  <c r="U39" i="2" s="1"/>
  <c r="T40" i="2"/>
  <c r="T39" i="2" s="1"/>
  <c r="R40" i="2"/>
  <c r="R39" i="2" s="1"/>
  <c r="Q40" i="2"/>
  <c r="P40" i="2"/>
  <c r="P39" i="2" s="1"/>
  <c r="O40" i="2"/>
  <c r="O39" i="2" s="1"/>
  <c r="N40" i="2"/>
  <c r="N39" i="2" s="1"/>
  <c r="Q39" i="2"/>
  <c r="M39" i="2"/>
  <c r="S38" i="2"/>
  <c r="S37" i="2" s="1"/>
  <c r="S36" i="2" s="1"/>
  <c r="S35" i="2" s="1"/>
  <c r="S34" i="2" s="1"/>
  <c r="S33" i="2" s="1"/>
  <c r="T37" i="2"/>
  <c r="T36" i="2" s="1"/>
  <c r="T35" i="2" s="1"/>
  <c r="T34" i="2" s="1"/>
  <c r="T33" i="2" s="1"/>
  <c r="R37" i="2"/>
  <c r="R36" i="2" s="1"/>
  <c r="R35" i="2" s="1"/>
  <c r="R34" i="2" s="1"/>
  <c r="R33" i="2" s="1"/>
  <c r="Q37" i="2"/>
  <c r="Q36" i="2" s="1"/>
  <c r="Q35" i="2" s="1"/>
  <c r="Q34" i="2" s="1"/>
  <c r="Q33" i="2" s="1"/>
  <c r="P37" i="2"/>
  <c r="O37" i="2"/>
  <c r="O36" i="2" s="1"/>
  <c r="O35" i="2" s="1"/>
  <c r="O34" i="2" s="1"/>
  <c r="O33" i="2" s="1"/>
  <c r="N37" i="2"/>
  <c r="N36" i="2" s="1"/>
  <c r="N35" i="2" s="1"/>
  <c r="N34" i="2" s="1"/>
  <c r="N33" i="2" s="1"/>
  <c r="M37" i="2"/>
  <c r="M36" i="2" s="1"/>
  <c r="M35" i="2" s="1"/>
  <c r="M34" i="2" s="1"/>
  <c r="M33" i="2" s="1"/>
  <c r="P36" i="2"/>
  <c r="P35" i="2" s="1"/>
  <c r="P34" i="2" s="1"/>
  <c r="P33" i="2" s="1"/>
  <c r="P32" i="2"/>
  <c r="O32" i="2"/>
  <c r="S31" i="2"/>
  <c r="P31" i="2"/>
  <c r="O31" i="2"/>
  <c r="S30" i="2"/>
  <c r="P30" i="2"/>
  <c r="O30" i="2"/>
  <c r="S29" i="2"/>
  <c r="P29" i="2"/>
  <c r="O29" i="2"/>
  <c r="M28" i="2"/>
  <c r="M27" i="2" s="1"/>
  <c r="T24" i="2"/>
  <c r="S24" i="2"/>
  <c r="R24" i="2"/>
  <c r="R23" i="2" s="1"/>
  <c r="R22" i="2" s="1"/>
  <c r="Q24" i="2"/>
  <c r="Q23" i="2" s="1"/>
  <c r="Q22" i="2" s="1"/>
  <c r="P24" i="2"/>
  <c r="P23" i="2" s="1"/>
  <c r="P22" i="2" s="1"/>
  <c r="O24" i="2"/>
  <c r="O23" i="2" s="1"/>
  <c r="O22" i="2" s="1"/>
  <c r="N24" i="2"/>
  <c r="N23" i="2" s="1"/>
  <c r="N22" i="2" s="1"/>
  <c r="M24" i="2"/>
  <c r="M23" i="2" s="1"/>
  <c r="M22" i="2" s="1"/>
  <c r="S22" i="2"/>
  <c r="S21" i="2" s="1"/>
  <c r="S20" i="2" s="1"/>
  <c r="S19" i="2" s="1"/>
  <c r="S18" i="2" s="1"/>
  <c r="M8" i="2"/>
  <c r="R8" i="2"/>
  <c r="Q8" i="2"/>
  <c r="P8" i="2"/>
  <c r="O8" i="2"/>
  <c r="N8" i="2"/>
  <c r="R7" i="2"/>
  <c r="Q7" i="2"/>
  <c r="P7" i="2"/>
  <c r="O7" i="2"/>
  <c r="N7" i="2"/>
  <c r="M7" i="2"/>
  <c r="U5" i="1"/>
  <c r="T8" i="1"/>
  <c r="U8" i="1"/>
  <c r="S8" i="1"/>
  <c r="U7" i="1"/>
  <c r="T7" i="1"/>
  <c r="S7" i="1"/>
  <c r="U9" i="1"/>
  <c r="T9" i="1"/>
  <c r="S9" i="1"/>
  <c r="T74" i="1"/>
  <c r="U74" i="1"/>
  <c r="T75" i="1"/>
  <c r="U75" i="1"/>
  <c r="T76" i="1"/>
  <c r="U76" i="1"/>
  <c r="T77" i="1"/>
  <c r="U77" i="1"/>
  <c r="T78" i="1"/>
  <c r="U78" i="1"/>
  <c r="T79" i="1"/>
  <c r="U79" i="1"/>
  <c r="T80" i="1"/>
  <c r="U80" i="1"/>
  <c r="S74" i="1"/>
  <c r="S75" i="1"/>
  <c r="S76" i="1"/>
  <c r="S77" i="1"/>
  <c r="S78" i="1"/>
  <c r="S79" i="1"/>
  <c r="S80" i="1"/>
  <c r="U61" i="1"/>
  <c r="U62" i="1"/>
  <c r="U63" i="1"/>
  <c r="U64" i="1"/>
  <c r="U71" i="1"/>
  <c r="U72" i="1"/>
  <c r="U68" i="1"/>
  <c r="U69" i="1"/>
  <c r="U65" i="1"/>
  <c r="U66" i="1"/>
  <c r="U54" i="1"/>
  <c r="U55" i="1"/>
  <c r="U33" i="1"/>
  <c r="U34" i="1"/>
  <c r="U35" i="1"/>
  <c r="U15" i="1"/>
  <c r="T71" i="1"/>
  <c r="T72" i="1"/>
  <c r="S71" i="1"/>
  <c r="S72" i="1"/>
  <c r="T68" i="1"/>
  <c r="T69" i="1"/>
  <c r="S68" i="1"/>
  <c r="S69" i="1"/>
  <c r="T65" i="1"/>
  <c r="T64" i="1" s="1"/>
  <c r="T63" i="1" s="1"/>
  <c r="T62" i="1" s="1"/>
  <c r="T66" i="1"/>
  <c r="S65" i="1"/>
  <c r="S64" i="1" s="1"/>
  <c r="S63" i="1" s="1"/>
  <c r="S62" i="1" s="1"/>
  <c r="S61" i="1" s="1"/>
  <c r="S66" i="1"/>
  <c r="T35" i="1"/>
  <c r="T34" i="1" s="1"/>
  <c r="T33" i="1" s="1"/>
  <c r="S34" i="1"/>
  <c r="S33" i="1" s="1"/>
  <c r="S35" i="1"/>
  <c r="M5" i="2" l="1"/>
  <c r="O5" i="2"/>
  <c r="R5" i="2"/>
  <c r="Q5" i="2"/>
  <c r="N5" i="2"/>
  <c r="P5" i="2"/>
  <c r="U5" i="2"/>
  <c r="S27" i="2"/>
  <c r="M26" i="2"/>
  <c r="S26" i="2" s="1"/>
  <c r="S28" i="2"/>
  <c r="T61" i="1"/>
  <c r="T55" i="1" s="1"/>
  <c r="T54" i="1" s="1"/>
  <c r="T15" i="1"/>
  <c r="T14" i="1" s="1"/>
  <c r="M16" i="1"/>
  <c r="M62" i="1"/>
  <c r="S59" i="1"/>
  <c r="S58" i="1"/>
  <c r="S57" i="1"/>
  <c r="S56" i="1"/>
  <c r="R55" i="1"/>
  <c r="R54" i="1" s="1"/>
  <c r="Q55" i="1"/>
  <c r="Q54" i="1" s="1"/>
  <c r="P55" i="1"/>
  <c r="P54" i="1" s="1"/>
  <c r="O55" i="1"/>
  <c r="O54" i="1" s="1"/>
  <c r="N55" i="1"/>
  <c r="N54" i="1" s="1"/>
  <c r="S53" i="1"/>
  <c r="S52" i="1" s="1"/>
  <c r="S51" i="1" s="1"/>
  <c r="S50" i="1" s="1"/>
  <c r="S49" i="1" s="1"/>
  <c r="S48" i="1" s="1"/>
  <c r="T52" i="1"/>
  <c r="T51" i="1" s="1"/>
  <c r="T50" i="1" s="1"/>
  <c r="T49" i="1" s="1"/>
  <c r="T48" i="1" s="1"/>
  <c r="R52" i="1"/>
  <c r="R51" i="1" s="1"/>
  <c r="R50" i="1" s="1"/>
  <c r="R49" i="1" s="1"/>
  <c r="R48" i="1" s="1"/>
  <c r="Q52" i="1"/>
  <c r="Q51" i="1" s="1"/>
  <c r="Q50" i="1" s="1"/>
  <c r="Q49" i="1" s="1"/>
  <c r="Q48" i="1" s="1"/>
  <c r="P52" i="1"/>
  <c r="P51" i="1" s="1"/>
  <c r="P50" i="1" s="1"/>
  <c r="P49" i="1" s="1"/>
  <c r="P48" i="1" s="1"/>
  <c r="O52" i="1"/>
  <c r="O51" i="1" s="1"/>
  <c r="O50" i="1" s="1"/>
  <c r="O49" i="1" s="1"/>
  <c r="O48" i="1" s="1"/>
  <c r="N52" i="1"/>
  <c r="N51" i="1" s="1"/>
  <c r="N50" i="1" s="1"/>
  <c r="N49" i="1" s="1"/>
  <c r="N48" i="1" s="1"/>
  <c r="M52" i="1"/>
  <c r="M51" i="1" s="1"/>
  <c r="M50" i="1" s="1"/>
  <c r="M49" i="1" s="1"/>
  <c r="M48" i="1" s="1"/>
  <c r="P47" i="1"/>
  <c r="O47" i="1"/>
  <c r="S46" i="1"/>
  <c r="P46" i="1"/>
  <c r="O46" i="1"/>
  <c r="S45" i="1"/>
  <c r="P45" i="1"/>
  <c r="O45" i="1"/>
  <c r="S44" i="1"/>
  <c r="P44" i="1"/>
  <c r="O44" i="1"/>
  <c r="M43" i="1"/>
  <c r="S43" i="1" s="1"/>
  <c r="S39" i="1"/>
  <c r="S37" i="1" s="1"/>
  <c r="T39" i="1"/>
  <c r="T37" i="1" s="1"/>
  <c r="R39" i="1"/>
  <c r="R38" i="1" s="1"/>
  <c r="R37" i="1" s="1"/>
  <c r="Q39" i="1"/>
  <c r="Q38" i="1" s="1"/>
  <c r="Q37" i="1" s="1"/>
  <c r="P39" i="1"/>
  <c r="P38" i="1" s="1"/>
  <c r="P37" i="1" s="1"/>
  <c r="O39" i="1"/>
  <c r="O38" i="1" s="1"/>
  <c r="O37" i="1" s="1"/>
  <c r="N39" i="1"/>
  <c r="N38" i="1" s="1"/>
  <c r="N37" i="1" s="1"/>
  <c r="M39" i="1"/>
  <c r="M38" i="1" s="1"/>
  <c r="M37" i="1" s="1"/>
  <c r="M30" i="1"/>
  <c r="U28" i="1"/>
  <c r="U27" i="1" s="1"/>
  <c r="U26" i="1" s="1"/>
  <c r="S29" i="1"/>
  <c r="T26" i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U25" i="1"/>
  <c r="S25" i="1"/>
  <c r="U24" i="1"/>
  <c r="M24" i="1"/>
  <c r="S24" i="1" s="1"/>
  <c r="U23" i="1"/>
  <c r="U22" i="1"/>
  <c r="U20" i="1"/>
  <c r="U19" i="1" s="1"/>
  <c r="U18" i="1" s="1"/>
  <c r="T18" i="1"/>
  <c r="T13" i="1" s="1"/>
  <c r="R20" i="1"/>
  <c r="R19" i="1" s="1"/>
  <c r="R18" i="1" s="1"/>
  <c r="Q20" i="1"/>
  <c r="Q19" i="1" s="1"/>
  <c r="Q18" i="1" s="1"/>
  <c r="P20" i="1"/>
  <c r="P19" i="1" s="1"/>
  <c r="P18" i="1" s="1"/>
  <c r="O20" i="1"/>
  <c r="O19" i="1" s="1"/>
  <c r="O18" i="1" s="1"/>
  <c r="N20" i="1"/>
  <c r="N19" i="1" s="1"/>
  <c r="N18" i="1" s="1"/>
  <c r="M20" i="1"/>
  <c r="M19" i="1" s="1"/>
  <c r="M18" i="1" s="1"/>
  <c r="R8" i="1"/>
  <c r="Q8" i="1"/>
  <c r="P8" i="1"/>
  <c r="O8" i="1"/>
  <c r="N8" i="1"/>
  <c r="R7" i="1"/>
  <c r="Q7" i="1"/>
  <c r="P7" i="1"/>
  <c r="O7" i="1"/>
  <c r="N7" i="1"/>
  <c r="M7" i="1"/>
  <c r="S5" i="2" l="1"/>
  <c r="O5" i="1"/>
  <c r="S26" i="1"/>
  <c r="S13" i="1" s="1"/>
  <c r="N5" i="1"/>
  <c r="R5" i="1"/>
  <c r="M15" i="1"/>
  <c r="P5" i="1"/>
  <c r="M8" i="1"/>
  <c r="M5" i="1" s="1"/>
  <c r="Q5" i="1"/>
  <c r="T5" i="1"/>
  <c r="M23" i="1"/>
  <c r="M28" i="1"/>
  <c r="M27" i="1" s="1"/>
  <c r="M26" i="1" s="1"/>
  <c r="M42" i="1"/>
  <c r="M61" i="1"/>
  <c r="T12" i="1"/>
  <c r="T11" i="1" s="1"/>
  <c r="T10" i="1" s="1"/>
  <c r="P13" i="1"/>
  <c r="P12" i="1" s="1"/>
  <c r="U13" i="1"/>
  <c r="U12" i="1" s="1"/>
  <c r="U11" i="1" s="1"/>
  <c r="U10" i="1" s="1"/>
  <c r="Q13" i="1"/>
  <c r="Q12" i="1" s="1"/>
  <c r="R13" i="1"/>
  <c r="R12" i="1" s="1"/>
  <c r="O13" i="1"/>
  <c r="O12" i="1" s="1"/>
  <c r="N13" i="1"/>
  <c r="N12" i="1" s="1"/>
  <c r="S5" i="1"/>
  <c r="M14" i="1" l="1"/>
  <c r="S23" i="1"/>
  <c r="M22" i="1"/>
  <c r="M60" i="1"/>
  <c r="S42" i="1"/>
  <c r="M41" i="1"/>
  <c r="S41" i="1" s="1"/>
  <c r="S55" i="1" l="1"/>
  <c r="S54" i="1" s="1"/>
  <c r="M54" i="1"/>
  <c r="S22" i="1"/>
  <c r="S12" i="1" s="1"/>
  <c r="S11" i="1" s="1"/>
  <c r="S10" i="1" s="1"/>
  <c r="M13" i="1"/>
  <c r="M12" i="1" s="1"/>
  <c r="T22" i="2"/>
  <c r="T7" i="2" s="1"/>
  <c r="T5" i="2" l="1"/>
  <c r="T21" i="2"/>
  <c r="T20" i="2" s="1"/>
  <c r="T19" i="2" s="1"/>
  <c r="T18" i="2" s="1"/>
  <c r="T17" i="2" s="1"/>
</calcChain>
</file>

<file path=xl/sharedStrings.xml><?xml version="1.0" encoding="utf-8"?>
<sst xmlns="http://schemas.openxmlformats.org/spreadsheetml/2006/main" count="664" uniqueCount="124">
  <si>
    <t>Коммунальное хозяйство</t>
  </si>
  <si>
    <t>Общее образование</t>
  </si>
  <si>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</si>
  <si>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</si>
  <si>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</si>
  <si>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</si>
  <si>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</si>
  <si>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</si>
  <si>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</si>
  <si>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</si>
  <si>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</si>
  <si>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</si>
  <si>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</si>
  <si>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</si>
  <si>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</si>
  <si>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</si>
  <si>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</si>
  <si>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851</t>
  </si>
  <si>
    <t>05</t>
  </si>
  <si>
    <t>02</t>
  </si>
  <si>
    <t>Выполнение работ по газификации Клетнянского района</t>
  </si>
  <si>
    <t>22200</t>
  </si>
  <si>
    <t>Капитальные вложения в объекты государственной (муниципальной) собственности</t>
  </si>
  <si>
    <t>400</t>
  </si>
  <si>
    <t>км</t>
  </si>
  <si>
    <t>S1270</t>
  </si>
  <si>
    <t>Софинансирование газификации н.п.д.Мичурино  за счет местного бюджета</t>
  </si>
  <si>
    <t>Софинансирование газификации н.п.Соловьяновка  за счет местного бюджета</t>
  </si>
  <si>
    <t>Софинансирование газификации н.п.Мичурино. Трубопровод высокого давления  за счет местного бюджета</t>
  </si>
  <si>
    <t>Образование</t>
  </si>
  <si>
    <t>07</t>
  </si>
  <si>
    <t>Софинансирование объектов капитальных вложений муниципальной собственности</t>
  </si>
  <si>
    <t>11270</t>
  </si>
  <si>
    <t xml:space="preserve">Бюджетные инвестиции в объекты капитальных вложений муниципальной собственности </t>
  </si>
  <si>
    <t>18970</t>
  </si>
  <si>
    <t>Строительство футбольного поля с газоном из искусственной травы в п.Клетня за счет местного бюджета</t>
  </si>
  <si>
    <t>кв.м.</t>
  </si>
  <si>
    <t>Проект на 2017 год</t>
  </si>
  <si>
    <t>Общая сметная стоимость</t>
  </si>
  <si>
    <t>МБ</t>
  </si>
  <si>
    <t>ОБ</t>
  </si>
  <si>
    <t>ФБ</t>
  </si>
  <si>
    <t>Изменения февраль</t>
  </si>
  <si>
    <t>04</t>
  </si>
  <si>
    <t>Бюджетные инвестиции</t>
  </si>
  <si>
    <t>410</t>
  </si>
  <si>
    <t xml:space="preserve">Бюджетные инвестиции </t>
  </si>
  <si>
    <t>проектно-изыскательские работы по газификации н.п.Николаевка, протяженность газопровода за счет местного бюджета</t>
  </si>
  <si>
    <t xml:space="preserve"> - реконструкция водоснабжения н.п.Лутна 3,9 км.</t>
  </si>
  <si>
    <t>R0180</t>
  </si>
  <si>
    <t>Строительство сетей газоснабжения в п.Клетня по ул.Крамаря, Шурпо, Войстроченко</t>
  </si>
  <si>
    <t>вообще нет</t>
  </si>
  <si>
    <t>51</t>
  </si>
  <si>
    <t>5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</si>
  <si>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</si>
  <si>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12</t>
  </si>
  <si>
    <t>50820</t>
  </si>
  <si>
    <t>Приобретение жилых помещений детям-сиротам и детям, оставшимся без попечения родителей, лицам из их числа за счет средств федерального бюджета</t>
  </si>
  <si>
    <t>квартира</t>
  </si>
  <si>
    <t>Уточненная бюджетная роспись на 2017 год</t>
  </si>
  <si>
    <t>2017</t>
  </si>
  <si>
    <t>Утверждено на 2017 год</t>
  </si>
  <si>
    <t>ОМ</t>
  </si>
  <si>
    <t>Исполнено на 1 июля 2017 года</t>
  </si>
  <si>
    <t>об исполнении ассигнований, утвержденных в рамках бюджетных инвестиций муниципальной собственности Трубчевского муниципального района                                                       на 1 июля 2017 года</t>
  </si>
  <si>
    <t>МП</t>
  </si>
  <si>
    <t>Срок ввода в действие</t>
  </si>
  <si>
    <t>Реализация полномочий администрации Трубчевского муниципального района на 2013-2017 годы</t>
  </si>
  <si>
    <t>Администрация Трубчевского муниципального района</t>
  </si>
  <si>
    <t>Строительство, реконструкция систем газоснабжения района</t>
  </si>
  <si>
    <t>922</t>
  </si>
  <si>
    <t>S0181</t>
  </si>
  <si>
    <t>Осуществление капитальных вложений по объектам газификации в рамках софинансирования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</si>
  <si>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</si>
  <si>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</si>
  <si>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Газификация н.п.Острая Лука Трубчевского района</t>
  </si>
  <si>
    <t>км.</t>
  </si>
  <si>
    <t>5,17</t>
  </si>
  <si>
    <t>22</t>
  </si>
  <si>
    <t>81</t>
  </si>
  <si>
    <t>79680</t>
  </si>
  <si>
    <t>Разработка проектно-сметной документации по объекту "Газификация ул.Луговая н.п.Селец Трубчевского района"</t>
  </si>
  <si>
    <t>Разработка проектно-сметной документации по объекту "Газификация н.п.Каружа Трубчевского района"</t>
  </si>
  <si>
    <t>0</t>
  </si>
  <si>
    <t>Софинансирование объектов капитальных вложений муниципальной собственности за счет средств бюджета района</t>
  </si>
  <si>
    <t>Строительство, реконструкция систем водоснабжения района</t>
  </si>
  <si>
    <t xml:space="preserve">Реконструкция водоснабжения н.п.Радутино Трубчевского района </t>
  </si>
  <si>
    <t>0,1</t>
  </si>
  <si>
    <t>91</t>
  </si>
  <si>
    <t>Строительство автомобильных дорог общего пользования местного значения</t>
  </si>
  <si>
    <t>Национальная экономика</t>
  </si>
  <si>
    <t>Дорожное хозяйство (дорожные фонды)</t>
  </si>
  <si>
    <t>09</t>
  </si>
  <si>
    <t>Субсидии на софинансирование капитальных вложений в объекты государственной (муниципальной) собственности</t>
  </si>
  <si>
    <t>Строительство автомобильной дороги "Трубчевск-Погар-Колодезки" в Трубчевском районе Брянской области</t>
  </si>
  <si>
    <t>1,38</t>
  </si>
  <si>
    <t>S0187</t>
  </si>
  <si>
    <t>Софинансирование  мероприятий по строительству автомобильных дорог общего пользования местного значения за счет дорожного фонда</t>
  </si>
  <si>
    <t>Софинансирование  по строительству автомобильных дорог общего пользования местного значения за счет средств дорожного фонда</t>
  </si>
  <si>
    <t>L0180</t>
  </si>
  <si>
    <t>Развитие образования Трубчевского муниципльного района на 2013-2017 годы</t>
  </si>
  <si>
    <t>08</t>
  </si>
  <si>
    <t>Отдел образования администрации Трубчевского муниципального района</t>
  </si>
  <si>
    <t>008</t>
  </si>
  <si>
    <t>Дошкольное образование</t>
  </si>
  <si>
    <t>01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</si>
  <si>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</si>
  <si>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</si>
  <si>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котельной, расположенной по адресу: Брянская область, г.Трубчевск, ул.Свердлова, д.65 МБДОУ Трубчевский детский сад "Журавлик"</t>
  </si>
  <si>
    <t>кВт</t>
  </si>
  <si>
    <t>об исполнении ассигнований, утвержденных в рамках бюджетных инвестиций муниципальной собственности поселений района                                                       на 1 июля 2017 года</t>
  </si>
  <si>
    <t>Управление муниципальными финансами Трубчевского муниципального района на 2013-2017 годы</t>
  </si>
  <si>
    <t>Финансовое управление администрации Трубчевского муниципального района</t>
  </si>
  <si>
    <t>002</t>
  </si>
  <si>
    <t>Иные межбюджетные трансферты</t>
  </si>
  <si>
    <t>540</t>
  </si>
  <si>
    <t>Строительство артезианской скважины с подземной насосной станцией,дебет 25м3/час на водозаборе д.Городцы Трубчевского района</t>
  </si>
  <si>
    <t>м3/час</t>
  </si>
  <si>
    <t>1скв. дебет 25</t>
  </si>
  <si>
    <t>Строительство сетей водоснабжения в д.Городцы Трубчевского района</t>
  </si>
  <si>
    <t>4</t>
  </si>
  <si>
    <t>15</t>
  </si>
  <si>
    <t>Реконструкция системы газопотребления здания "Бани" по адресу: г.Трубчевск, ул.Ленина, д.97 путем установки котла наружного размещения (КНР)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</si>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</sst>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wrapText="1"/>
    </xf>
    <xf numFmtId="49" fontId="19" fillId="0" borderId="1" xfId="0" applyNumberFormat="1" applyFont="1" applyFill="1" applyBorder="1" applyAlignment="1">
      <alignment vertical="top"/>
    </xf>
    <xf numFmtId="0" fontId="2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9" fontId="19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4" fillId="0" borderId="1" xfId="0" applyNumberFormat="1" applyFont="1" applyFill="1" applyBorder="1" applyAlignment="1">
      <alignment vertical="top"/>
    </xf>
    <xf numFmtId="4" fontId="24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/>
    </xf>
    <xf numFmtId="4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4" fontId="20" fillId="0" borderId="1" xfId="0" applyNumberFormat="1" applyFont="1" applyFill="1" applyBorder="1" applyAlignment="1">
      <alignment horizontal="right" vertical="top"/>
    </xf>
    <xf numFmtId="2" fontId="20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9" fontId="25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vertical="top" wrapText="1"/>
    </xf>
    <xf numFmtId="2" fontId="20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 vertical="top" wrapText="1"/>
    </xf>
    <xf numFmtId="49" fontId="14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81"/>
  <sheetViews>
    <sheetView workbookViewId="0">
      <pane xSplit="1" ySplit="4" topLeftCell="B11" activePane="bottomRight" state="frozen"/>
      <selection pane="topRight" activeCell="D1" sqref="D1"/>
      <selection pane="bottomLeft" activeCell="A6" sqref="A6"/>
      <selection pane="bottomRight" activeCell="A26" sqref="A26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61" t="s">
        <v>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1:250" ht="13.5" customHeight="1" x14ac:dyDescent="0.25">
      <c r="A2" s="61" t="s">
        <v>64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50" ht="27" customHeight="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50" ht="48.75" customHeight="1" x14ac:dyDescent="0.25">
      <c r="A4" s="20" t="s">
        <v>3</v>
      </c>
      <c r="B4" s="21" t="s">
        <v>65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66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63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U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1710036</v>
      </c>
      <c r="T5" s="43">
        <f t="shared" si="0"/>
        <v>27281503.100000001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9"/>
      <c r="N6" s="79"/>
      <c r="O6" s="79"/>
      <c r="P6" s="79"/>
      <c r="Q6" s="79"/>
      <c r="R6" s="79"/>
      <c r="S6" s="79"/>
      <c r="T6" s="79"/>
      <c r="U6" s="79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#REF!+M40+M63</f>
        <v>#REF!</v>
      </c>
      <c r="N7" s="43" t="e">
        <f>#REF!+N40+N63</f>
        <v>#REF!</v>
      </c>
      <c r="O7" s="43" t="e">
        <f>#REF!+O40+O63</f>
        <v>#REF!</v>
      </c>
      <c r="P7" s="43" t="e">
        <f>#REF!+P40+P63</f>
        <v>#REF!</v>
      </c>
      <c r="Q7" s="43" t="e">
        <f>#REF!+Q40+Q63</f>
        <v>#REF!</v>
      </c>
      <c r="R7" s="43" t="e">
        <f>#REF!+R40+R63</f>
        <v>#REF!</v>
      </c>
      <c r="S7" s="43">
        <f>S26+S65+S37</f>
        <v>0</v>
      </c>
      <c r="T7" s="43">
        <f>T26+T65+T37</f>
        <v>25679807.100000001</v>
      </c>
      <c r="U7" s="43">
        <f>U26+U65+U37</f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#REF!+M21+M25+M30+M53</f>
        <v>#REF!</v>
      </c>
      <c r="N8" s="43" t="e">
        <f>#REF!+N21+N25+N30+N53</f>
        <v>#REF!</v>
      </c>
      <c r="O8" s="43" t="e">
        <f>#REF!+O21+O25+O30+O53</f>
        <v>#REF!</v>
      </c>
      <c r="P8" s="43" t="e">
        <f>#REF!+P21+P25+P30+P53</f>
        <v>#REF!</v>
      </c>
      <c r="Q8" s="43" t="e">
        <f>#REF!+Q21+Q25+Q30+Q53</f>
        <v>#REF!</v>
      </c>
      <c r="R8" s="43" t="e">
        <f>#REF!+R21+R25+R30+R53</f>
        <v>#REF!</v>
      </c>
      <c r="S8" s="43">
        <f>S14+S18+S30+S54+S68+S71+S79</f>
        <v>1710036</v>
      </c>
      <c r="T8" s="43">
        <f t="shared" ref="T8:U8" si="1">T14+T18+T30+T54+T68+T71+T79</f>
        <v>1601696</v>
      </c>
      <c r="U8" s="43">
        <f t="shared" si="1"/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4.5" customHeight="1" x14ac:dyDescent="0.25">
      <c r="A9" s="6" t="s">
        <v>67</v>
      </c>
      <c r="B9" s="31">
        <v>22</v>
      </c>
      <c r="C9" s="31"/>
      <c r="D9" s="25"/>
      <c r="E9" s="25"/>
      <c r="F9" s="25"/>
      <c r="G9" s="25"/>
      <c r="H9" s="25"/>
      <c r="I9" s="25"/>
      <c r="J9" s="25"/>
      <c r="K9" s="25"/>
      <c r="L9" s="25"/>
      <c r="M9" s="43"/>
      <c r="N9" s="43"/>
      <c r="O9" s="43"/>
      <c r="P9" s="43"/>
      <c r="Q9" s="43"/>
      <c r="R9" s="43"/>
      <c r="S9" s="43">
        <f>S10+S33+S61</f>
        <v>1601696</v>
      </c>
      <c r="T9" s="43">
        <f>T10+T33+T61</f>
        <v>27281503.100000001</v>
      </c>
      <c r="U9" s="43">
        <f>U10+U33+U61</f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4.5" customHeight="1" x14ac:dyDescent="0.25">
      <c r="A10" s="6" t="s">
        <v>69</v>
      </c>
      <c r="B10" s="31">
        <v>22</v>
      </c>
      <c r="C10" s="31">
        <v>0</v>
      </c>
      <c r="D10" s="31">
        <v>81</v>
      </c>
      <c r="E10" s="25"/>
      <c r="F10" s="25"/>
      <c r="G10" s="25"/>
      <c r="H10" s="25"/>
      <c r="I10" s="25"/>
      <c r="J10" s="25"/>
      <c r="K10" s="25"/>
      <c r="L10" s="25"/>
      <c r="M10" s="43"/>
      <c r="N10" s="43"/>
      <c r="O10" s="43"/>
      <c r="P10" s="43"/>
      <c r="Q10" s="43"/>
      <c r="R10" s="43"/>
      <c r="S10" s="43">
        <f>S11</f>
        <v>689510</v>
      </c>
      <c r="T10" s="43">
        <f>T11</f>
        <v>9040205</v>
      </c>
      <c r="U10" s="43">
        <f>U11</f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19.5" customHeight="1" x14ac:dyDescent="0.25">
      <c r="A11" s="6" t="s">
        <v>68</v>
      </c>
      <c r="B11" s="31">
        <v>22</v>
      </c>
      <c r="C11" s="31">
        <v>0</v>
      </c>
      <c r="D11" s="31">
        <v>81</v>
      </c>
      <c r="E11" s="25">
        <v>922</v>
      </c>
      <c r="F11" s="25"/>
      <c r="G11" s="25"/>
      <c r="H11" s="25"/>
      <c r="I11" s="25"/>
      <c r="J11" s="25"/>
      <c r="K11" s="25"/>
      <c r="L11" s="25"/>
      <c r="M11" s="43"/>
      <c r="N11" s="43"/>
      <c r="O11" s="43"/>
      <c r="P11" s="43"/>
      <c r="Q11" s="43"/>
      <c r="R11" s="43"/>
      <c r="S11" s="43">
        <f>S12</f>
        <v>689510</v>
      </c>
      <c r="T11" s="43">
        <f>T12</f>
        <v>9040205</v>
      </c>
      <c r="U11" s="43">
        <f>U12</f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s="13" customFormat="1" ht="17.25" customHeight="1" x14ac:dyDescent="0.25">
      <c r="A12" s="26" t="s">
        <v>16</v>
      </c>
      <c r="B12" s="35">
        <v>22</v>
      </c>
      <c r="C12" s="31">
        <v>0</v>
      </c>
      <c r="D12" s="31">
        <v>81</v>
      </c>
      <c r="E12" s="32" t="s">
        <v>70</v>
      </c>
      <c r="F12" s="32" t="s">
        <v>18</v>
      </c>
      <c r="G12" s="32"/>
      <c r="H12" s="32"/>
      <c r="I12" s="32"/>
      <c r="J12" s="32"/>
      <c r="K12" s="32"/>
      <c r="L12" s="32"/>
      <c r="M12" s="43">
        <f t="shared" ref="M12:U12" si="2">M13</f>
        <v>124496</v>
      </c>
      <c r="N12" s="43">
        <f t="shared" si="2"/>
        <v>15611434</v>
      </c>
      <c r="O12" s="43">
        <f t="shared" si="2"/>
        <v>477909</v>
      </c>
      <c r="P12" s="43">
        <f t="shared" si="2"/>
        <v>3259340</v>
      </c>
      <c r="Q12" s="43">
        <f t="shared" si="2"/>
        <v>5820934</v>
      </c>
      <c r="R12" s="43">
        <f t="shared" si="2"/>
        <v>154695</v>
      </c>
      <c r="S12" s="43">
        <f t="shared" si="2"/>
        <v>689510</v>
      </c>
      <c r="T12" s="43">
        <f t="shared" si="2"/>
        <v>9040205</v>
      </c>
      <c r="U12" s="43">
        <f t="shared" si="2"/>
        <v>0</v>
      </c>
    </row>
    <row r="13" spans="1:250" s="13" customFormat="1" ht="17.25" customHeight="1" x14ac:dyDescent="0.25">
      <c r="A13" s="26" t="s">
        <v>0</v>
      </c>
      <c r="B13" s="35">
        <v>22</v>
      </c>
      <c r="C13" s="31">
        <v>0</v>
      </c>
      <c r="D13" s="31">
        <v>81</v>
      </c>
      <c r="E13" s="32" t="s">
        <v>70</v>
      </c>
      <c r="F13" s="32" t="s">
        <v>18</v>
      </c>
      <c r="G13" s="32" t="s">
        <v>19</v>
      </c>
      <c r="H13" s="32"/>
      <c r="I13" s="32"/>
      <c r="J13" s="32"/>
      <c r="K13" s="32"/>
      <c r="L13" s="32"/>
      <c r="M13" s="43">
        <f t="shared" ref="M13:R13" si="3">M18+M22+M26+M41</f>
        <v>124496</v>
      </c>
      <c r="N13" s="43">
        <f t="shared" si="3"/>
        <v>15611434</v>
      </c>
      <c r="O13" s="43">
        <f t="shared" si="3"/>
        <v>477909</v>
      </c>
      <c r="P13" s="43">
        <f t="shared" si="3"/>
        <v>3259340</v>
      </c>
      <c r="Q13" s="43">
        <f t="shared" si="3"/>
        <v>5820934</v>
      </c>
      <c r="R13" s="43">
        <f t="shared" si="3"/>
        <v>154695</v>
      </c>
      <c r="S13" s="43">
        <f>S14+S18+S26+S30</f>
        <v>689510</v>
      </c>
      <c r="T13" s="43">
        <f>T14+T18+T26+T30</f>
        <v>9040205</v>
      </c>
      <c r="U13" s="43">
        <f>U18+U22+U26+U41</f>
        <v>0</v>
      </c>
    </row>
    <row r="14" spans="1:250" ht="33" customHeight="1" x14ac:dyDescent="0.25">
      <c r="A14" s="7" t="s">
        <v>72</v>
      </c>
      <c r="B14" s="31">
        <v>22</v>
      </c>
      <c r="C14" s="31">
        <v>0</v>
      </c>
      <c r="D14" s="31">
        <v>81</v>
      </c>
      <c r="E14" s="31">
        <v>922</v>
      </c>
      <c r="F14" s="32" t="s">
        <v>18</v>
      </c>
      <c r="G14" s="32" t="s">
        <v>19</v>
      </c>
      <c r="H14" s="32" t="s">
        <v>71</v>
      </c>
      <c r="I14" s="36"/>
      <c r="J14" s="32"/>
      <c r="K14" s="32"/>
      <c r="L14" s="32"/>
      <c r="M14" s="80">
        <f t="shared" ref="M14:M15" si="4">M15</f>
        <v>0</v>
      </c>
      <c r="N14" s="80"/>
      <c r="O14" s="80"/>
      <c r="P14" s="80"/>
      <c r="Q14" s="80"/>
      <c r="R14" s="81"/>
      <c r="S14" s="81">
        <v>439510</v>
      </c>
      <c r="T14" s="82">
        <f>T15</f>
        <v>0</v>
      </c>
      <c r="U14" s="82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44.25" customHeight="1" x14ac:dyDescent="0.25">
      <c r="A15" s="16" t="s">
        <v>74</v>
      </c>
      <c r="B15" s="31">
        <v>22</v>
      </c>
      <c r="C15" s="31">
        <v>0</v>
      </c>
      <c r="D15" s="31">
        <v>81</v>
      </c>
      <c r="E15" s="31">
        <v>922</v>
      </c>
      <c r="F15" s="32" t="s">
        <v>18</v>
      </c>
      <c r="G15" s="32" t="s">
        <v>19</v>
      </c>
      <c r="H15" s="32" t="s">
        <v>71</v>
      </c>
      <c r="I15" s="36" t="s">
        <v>73</v>
      </c>
      <c r="J15" s="33"/>
      <c r="K15" s="33"/>
      <c r="L15" s="33"/>
      <c r="M15" s="83">
        <f t="shared" si="4"/>
        <v>0</v>
      </c>
      <c r="N15" s="83"/>
      <c r="O15" s="83"/>
      <c r="P15" s="83"/>
      <c r="Q15" s="83"/>
      <c r="R15" s="84"/>
      <c r="S15" s="81">
        <v>439510</v>
      </c>
      <c r="T15" s="82">
        <f>T16</f>
        <v>0</v>
      </c>
      <c r="U15" s="82">
        <f>U16</f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16.5" hidden="1" customHeight="1" x14ac:dyDescent="0.25">
      <c r="A16" s="11" t="s">
        <v>46</v>
      </c>
      <c r="B16" s="34">
        <v>51</v>
      </c>
      <c r="C16" s="34">
        <v>0</v>
      </c>
      <c r="D16" s="34">
        <v>31</v>
      </c>
      <c r="E16" s="34">
        <v>851</v>
      </c>
      <c r="F16" s="33" t="s">
        <v>18</v>
      </c>
      <c r="G16" s="33" t="s">
        <v>19</v>
      </c>
      <c r="H16" s="33" t="s">
        <v>32</v>
      </c>
      <c r="I16" s="37" t="s">
        <v>45</v>
      </c>
      <c r="J16" s="33"/>
      <c r="K16" s="33"/>
      <c r="L16" s="33"/>
      <c r="M16" s="83">
        <f>M17</f>
        <v>0</v>
      </c>
      <c r="N16" s="83"/>
      <c r="O16" s="83"/>
      <c r="P16" s="83"/>
      <c r="Q16" s="83"/>
      <c r="R16" s="84"/>
      <c r="S16" s="82"/>
      <c r="T16" s="82"/>
      <c r="U16" s="82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18.75" customHeight="1" x14ac:dyDescent="0.25">
      <c r="A17" s="45" t="s">
        <v>75</v>
      </c>
      <c r="B17" s="44">
        <v>22</v>
      </c>
      <c r="C17" s="44">
        <v>0</v>
      </c>
      <c r="D17" s="44">
        <v>81</v>
      </c>
      <c r="E17" s="44">
        <v>922</v>
      </c>
      <c r="F17" s="46" t="s">
        <v>18</v>
      </c>
      <c r="G17" s="46" t="s">
        <v>19</v>
      </c>
      <c r="H17" s="46" t="s">
        <v>71</v>
      </c>
      <c r="I17" s="40" t="s">
        <v>73</v>
      </c>
      <c r="J17" s="46" t="s">
        <v>76</v>
      </c>
      <c r="K17" s="46" t="s">
        <v>77</v>
      </c>
      <c r="L17" s="46" t="s">
        <v>60</v>
      </c>
      <c r="M17" s="85"/>
      <c r="N17" s="85"/>
      <c r="O17" s="85"/>
      <c r="P17" s="85"/>
      <c r="Q17" s="85"/>
      <c r="R17" s="82"/>
      <c r="S17" s="82">
        <v>439510</v>
      </c>
      <c r="T17" s="82">
        <v>0</v>
      </c>
      <c r="U17" s="82"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s="13" customFormat="1" ht="32.25" customHeight="1" x14ac:dyDescent="0.25">
      <c r="A18" s="6" t="s">
        <v>33</v>
      </c>
      <c r="B18" s="32" t="s">
        <v>78</v>
      </c>
      <c r="C18" s="32">
        <v>0</v>
      </c>
      <c r="D18" s="32" t="s">
        <v>79</v>
      </c>
      <c r="E18" s="32" t="s">
        <v>70</v>
      </c>
      <c r="F18" s="36" t="s">
        <v>18</v>
      </c>
      <c r="G18" s="32" t="s">
        <v>19</v>
      </c>
      <c r="H18" s="32" t="s">
        <v>80</v>
      </c>
      <c r="I18" s="32"/>
      <c r="J18" s="32"/>
      <c r="K18" s="32"/>
      <c r="L18" s="32"/>
      <c r="M18" s="43">
        <f>M19</f>
        <v>0</v>
      </c>
      <c r="N18" s="43">
        <f t="shared" ref="N18:U20" si="5">N19</f>
        <v>0</v>
      </c>
      <c r="O18" s="43">
        <f t="shared" si="5"/>
        <v>0</v>
      </c>
      <c r="P18" s="43">
        <f t="shared" si="5"/>
        <v>0</v>
      </c>
      <c r="Q18" s="43">
        <f t="shared" si="5"/>
        <v>0</v>
      </c>
      <c r="R18" s="43">
        <f t="shared" si="5"/>
        <v>151445</v>
      </c>
      <c r="S18" s="43">
        <v>250000</v>
      </c>
      <c r="T18" s="43">
        <f t="shared" si="5"/>
        <v>250000</v>
      </c>
      <c r="U18" s="43">
        <f t="shared" si="5"/>
        <v>0</v>
      </c>
    </row>
    <row r="19" spans="1:250" s="13" customFormat="1" ht="42.75" x14ac:dyDescent="0.25">
      <c r="A19" s="16" t="s">
        <v>74</v>
      </c>
      <c r="B19" s="32" t="s">
        <v>78</v>
      </c>
      <c r="C19" s="32">
        <v>0</v>
      </c>
      <c r="D19" s="32" t="s">
        <v>79</v>
      </c>
      <c r="E19" s="32" t="s">
        <v>70</v>
      </c>
      <c r="F19" s="36" t="s">
        <v>18</v>
      </c>
      <c r="G19" s="32" t="s">
        <v>19</v>
      </c>
      <c r="H19" s="32" t="s">
        <v>80</v>
      </c>
      <c r="I19" s="32" t="s">
        <v>73</v>
      </c>
      <c r="J19" s="33"/>
      <c r="K19" s="33"/>
      <c r="L19" s="33"/>
      <c r="M19" s="86">
        <f>M20</f>
        <v>0</v>
      </c>
      <c r="N19" s="86">
        <f t="shared" si="5"/>
        <v>0</v>
      </c>
      <c r="O19" s="86">
        <f t="shared" si="5"/>
        <v>0</v>
      </c>
      <c r="P19" s="86">
        <f t="shared" si="5"/>
        <v>0</v>
      </c>
      <c r="Q19" s="86">
        <f t="shared" si="5"/>
        <v>0</v>
      </c>
      <c r="R19" s="86">
        <f t="shared" si="5"/>
        <v>151445</v>
      </c>
      <c r="S19" s="43">
        <v>250000</v>
      </c>
      <c r="T19" s="43">
        <v>250000</v>
      </c>
      <c r="U19" s="43">
        <f t="shared" si="5"/>
        <v>0</v>
      </c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</row>
    <row r="20" spans="1:250" ht="35.25" customHeight="1" x14ac:dyDescent="0.25">
      <c r="A20" s="45" t="s">
        <v>81</v>
      </c>
      <c r="B20" s="46" t="s">
        <v>78</v>
      </c>
      <c r="C20" s="46">
        <v>0</v>
      </c>
      <c r="D20" s="46" t="s">
        <v>79</v>
      </c>
      <c r="E20" s="46" t="s">
        <v>70</v>
      </c>
      <c r="F20" s="40" t="s">
        <v>18</v>
      </c>
      <c r="G20" s="46" t="s">
        <v>19</v>
      </c>
      <c r="H20" s="46" t="s">
        <v>80</v>
      </c>
      <c r="I20" s="46" t="s">
        <v>73</v>
      </c>
      <c r="J20" s="33"/>
      <c r="K20" s="33"/>
      <c r="L20" s="33"/>
      <c r="M20" s="86">
        <f>M21</f>
        <v>0</v>
      </c>
      <c r="N20" s="86">
        <f t="shared" si="5"/>
        <v>0</v>
      </c>
      <c r="O20" s="86">
        <f t="shared" si="5"/>
        <v>0</v>
      </c>
      <c r="P20" s="86">
        <f t="shared" si="5"/>
        <v>0</v>
      </c>
      <c r="Q20" s="86">
        <f t="shared" si="5"/>
        <v>0</v>
      </c>
      <c r="R20" s="86">
        <f t="shared" si="5"/>
        <v>151445</v>
      </c>
      <c r="S20" s="87">
        <v>100000</v>
      </c>
      <c r="T20" s="87">
        <v>100000</v>
      </c>
      <c r="U20" s="87">
        <f t="shared" si="5"/>
        <v>0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</row>
    <row r="21" spans="1:250" ht="33.75" customHeight="1" x14ac:dyDescent="0.25">
      <c r="A21" s="45" t="s">
        <v>82</v>
      </c>
      <c r="B21" s="40" t="s">
        <v>78</v>
      </c>
      <c r="C21" s="46" t="s">
        <v>83</v>
      </c>
      <c r="D21" s="46" t="s">
        <v>79</v>
      </c>
      <c r="E21" s="46" t="s">
        <v>70</v>
      </c>
      <c r="F21" s="46" t="s">
        <v>18</v>
      </c>
      <c r="G21" s="46" t="s">
        <v>19</v>
      </c>
      <c r="H21" s="46" t="s">
        <v>80</v>
      </c>
      <c r="I21" s="33" t="s">
        <v>73</v>
      </c>
      <c r="J21" s="33"/>
      <c r="K21" s="33"/>
      <c r="L21" s="33"/>
      <c r="M21" s="86"/>
      <c r="N21" s="86"/>
      <c r="O21" s="86"/>
      <c r="P21" s="86"/>
      <c r="Q21" s="86"/>
      <c r="R21" s="88">
        <v>151445</v>
      </c>
      <c r="S21" s="82">
        <v>150000</v>
      </c>
      <c r="T21" s="88">
        <v>150000</v>
      </c>
      <c r="U21" s="82">
        <v>0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</row>
    <row r="22" spans="1:250" ht="30.75" hidden="1" customHeight="1" x14ac:dyDescent="0.25">
      <c r="A22" s="7" t="s">
        <v>20</v>
      </c>
      <c r="B22" s="31">
        <v>51</v>
      </c>
      <c r="C22" s="31">
        <v>0</v>
      </c>
      <c r="D22" s="31">
        <v>31</v>
      </c>
      <c r="E22" s="31">
        <v>851</v>
      </c>
      <c r="F22" s="32" t="s">
        <v>18</v>
      </c>
      <c r="G22" s="32" t="s">
        <v>19</v>
      </c>
      <c r="H22" s="32" t="s">
        <v>21</v>
      </c>
      <c r="I22" s="36"/>
      <c r="J22" s="32"/>
      <c r="K22" s="32"/>
      <c r="L22" s="32"/>
      <c r="M22" s="80">
        <f t="shared" ref="M22:M23" si="6">M23</f>
        <v>0</v>
      </c>
      <c r="N22" s="80"/>
      <c r="O22" s="80"/>
      <c r="P22" s="80"/>
      <c r="Q22" s="80"/>
      <c r="R22" s="81"/>
      <c r="S22" s="82">
        <f t="shared" ref="S22:S29" si="7">M22+R22</f>
        <v>0</v>
      </c>
      <c r="T22" s="81"/>
      <c r="U22" s="82">
        <f t="shared" ref="U22:U25" si="8">O22+T22</f>
        <v>0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</row>
    <row r="23" spans="1:250" ht="30.75" hidden="1" customHeight="1" x14ac:dyDescent="0.25">
      <c r="A23" s="10" t="s">
        <v>22</v>
      </c>
      <c r="B23" s="34">
        <v>51</v>
      </c>
      <c r="C23" s="34">
        <v>0</v>
      </c>
      <c r="D23" s="34">
        <v>31</v>
      </c>
      <c r="E23" s="34">
        <v>851</v>
      </c>
      <c r="F23" s="33" t="s">
        <v>18</v>
      </c>
      <c r="G23" s="33" t="s">
        <v>19</v>
      </c>
      <c r="H23" s="33" t="s">
        <v>21</v>
      </c>
      <c r="I23" s="37" t="s">
        <v>23</v>
      </c>
      <c r="J23" s="33"/>
      <c r="K23" s="33"/>
      <c r="L23" s="33"/>
      <c r="M23" s="83">
        <f t="shared" si="6"/>
        <v>0</v>
      </c>
      <c r="N23" s="83"/>
      <c r="O23" s="83"/>
      <c r="P23" s="83"/>
      <c r="Q23" s="83"/>
      <c r="R23" s="84"/>
      <c r="S23" s="82">
        <f t="shared" si="7"/>
        <v>0</v>
      </c>
      <c r="T23" s="84"/>
      <c r="U23" s="82">
        <f t="shared" si="8"/>
        <v>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</row>
    <row r="24" spans="1:250" ht="31.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21</v>
      </c>
      <c r="I24" s="37" t="s">
        <v>45</v>
      </c>
      <c r="J24" s="33"/>
      <c r="K24" s="33"/>
      <c r="L24" s="33"/>
      <c r="M24" s="83">
        <f>M25</f>
        <v>0</v>
      </c>
      <c r="N24" s="83"/>
      <c r="O24" s="83"/>
      <c r="P24" s="83"/>
      <c r="Q24" s="83"/>
      <c r="R24" s="84"/>
      <c r="S24" s="82">
        <f t="shared" si="7"/>
        <v>0</v>
      </c>
      <c r="T24" s="84"/>
      <c r="U24" s="82">
        <f t="shared" si="8"/>
        <v>0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</row>
    <row r="25" spans="1:250" ht="30" hidden="1" customHeight="1" x14ac:dyDescent="0.25">
      <c r="A25" s="45" t="s">
        <v>47</v>
      </c>
      <c r="B25" s="44"/>
      <c r="C25" s="44"/>
      <c r="D25" s="44"/>
      <c r="E25" s="44"/>
      <c r="F25" s="46"/>
      <c r="G25" s="46"/>
      <c r="H25" s="46"/>
      <c r="I25" s="40"/>
      <c r="J25" s="46" t="s">
        <v>24</v>
      </c>
      <c r="K25" s="46"/>
      <c r="L25" s="46"/>
      <c r="M25" s="85"/>
      <c r="N25" s="85"/>
      <c r="O25" s="85"/>
      <c r="P25" s="85"/>
      <c r="Q25" s="85"/>
      <c r="R25" s="82"/>
      <c r="S25" s="82">
        <f t="shared" si="7"/>
        <v>0</v>
      </c>
      <c r="T25" s="82"/>
      <c r="U25" s="82">
        <f t="shared" si="8"/>
        <v>0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</row>
    <row r="26" spans="1:250" ht="30.75" customHeight="1" x14ac:dyDescent="0.25">
      <c r="A26" s="27" t="s">
        <v>31</v>
      </c>
      <c r="B26" s="31">
        <v>22</v>
      </c>
      <c r="C26" s="31">
        <v>0</v>
      </c>
      <c r="D26" s="31">
        <v>81</v>
      </c>
      <c r="E26" s="31">
        <v>922</v>
      </c>
      <c r="F26" s="32" t="s">
        <v>18</v>
      </c>
      <c r="G26" s="32" t="s">
        <v>19</v>
      </c>
      <c r="H26" s="38" t="s">
        <v>32</v>
      </c>
      <c r="I26" s="36"/>
      <c r="J26" s="32"/>
      <c r="K26" s="32"/>
      <c r="L26" s="32"/>
      <c r="M26" s="80">
        <f>M27</f>
        <v>124496</v>
      </c>
      <c r="N26" s="80">
        <f t="shared" ref="N26:U27" si="9">N27</f>
        <v>15611434</v>
      </c>
      <c r="O26" s="80">
        <f t="shared" si="9"/>
        <v>477909</v>
      </c>
      <c r="P26" s="80">
        <f t="shared" si="9"/>
        <v>3259340</v>
      </c>
      <c r="Q26" s="80">
        <f t="shared" si="9"/>
        <v>5820934</v>
      </c>
      <c r="R26" s="80">
        <f t="shared" si="9"/>
        <v>3250</v>
      </c>
      <c r="S26" s="80">
        <f t="shared" si="9"/>
        <v>0</v>
      </c>
      <c r="T26" s="80">
        <f t="shared" si="9"/>
        <v>8350695</v>
      </c>
      <c r="U26" s="80">
        <f t="shared" si="9"/>
        <v>0</v>
      </c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</row>
    <row r="27" spans="1:250" ht="47.25" customHeight="1" x14ac:dyDescent="0.25">
      <c r="A27" s="16" t="s">
        <v>74</v>
      </c>
      <c r="B27" s="31">
        <v>22</v>
      </c>
      <c r="C27" s="31">
        <v>0</v>
      </c>
      <c r="D27" s="31">
        <v>81</v>
      </c>
      <c r="E27" s="31">
        <v>922</v>
      </c>
      <c r="F27" s="32" t="s">
        <v>18</v>
      </c>
      <c r="G27" s="32" t="s">
        <v>19</v>
      </c>
      <c r="H27" s="38" t="s">
        <v>32</v>
      </c>
      <c r="I27" s="36" t="s">
        <v>73</v>
      </c>
      <c r="J27" s="46"/>
      <c r="K27" s="46"/>
      <c r="L27" s="46"/>
      <c r="M27" s="83">
        <f>M28</f>
        <v>124496</v>
      </c>
      <c r="N27" s="83">
        <f t="shared" si="9"/>
        <v>15611434</v>
      </c>
      <c r="O27" s="83">
        <f t="shared" si="9"/>
        <v>477909</v>
      </c>
      <c r="P27" s="83">
        <f t="shared" si="9"/>
        <v>3259340</v>
      </c>
      <c r="Q27" s="83">
        <f t="shared" si="9"/>
        <v>5820934</v>
      </c>
      <c r="R27" s="83">
        <f t="shared" si="9"/>
        <v>3250</v>
      </c>
      <c r="S27" s="80">
        <v>0</v>
      </c>
      <c r="T27" s="80">
        <v>8350695</v>
      </c>
      <c r="U27" s="83">
        <f t="shared" si="9"/>
        <v>0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</row>
    <row r="28" spans="1:250" s="47" customFormat="1" ht="18.75" customHeight="1" x14ac:dyDescent="0.25">
      <c r="A28" s="45" t="s">
        <v>75</v>
      </c>
      <c r="B28" s="44">
        <v>22</v>
      </c>
      <c r="C28" s="44">
        <v>0</v>
      </c>
      <c r="D28" s="44">
        <v>81</v>
      </c>
      <c r="E28" s="44">
        <v>922</v>
      </c>
      <c r="F28" s="46" t="s">
        <v>18</v>
      </c>
      <c r="G28" s="46" t="s">
        <v>19</v>
      </c>
      <c r="H28" s="59" t="s">
        <v>32</v>
      </c>
      <c r="I28" s="40" t="s">
        <v>73</v>
      </c>
      <c r="J28" s="46" t="s">
        <v>76</v>
      </c>
      <c r="K28" s="46" t="s">
        <v>77</v>
      </c>
      <c r="L28" s="46" t="s">
        <v>60</v>
      </c>
      <c r="M28" s="83">
        <f>M29+M30</f>
        <v>124496</v>
      </c>
      <c r="N28" s="83">
        <f t="shared" ref="N28:U28" si="10">N29+N30</f>
        <v>15611434</v>
      </c>
      <c r="O28" s="83">
        <f t="shared" si="10"/>
        <v>477909</v>
      </c>
      <c r="P28" s="83">
        <f t="shared" si="10"/>
        <v>3259340</v>
      </c>
      <c r="Q28" s="83">
        <f t="shared" si="10"/>
        <v>5820934</v>
      </c>
      <c r="R28" s="83">
        <f t="shared" si="10"/>
        <v>3250</v>
      </c>
      <c r="S28" s="85">
        <v>0</v>
      </c>
      <c r="T28" s="85">
        <v>8350695</v>
      </c>
      <c r="U28" s="83">
        <f t="shared" si="10"/>
        <v>0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ht="18.75" hidden="1" customHeight="1" x14ac:dyDescent="0.25">
      <c r="A29" s="48" t="s">
        <v>48</v>
      </c>
      <c r="B29" s="44"/>
      <c r="C29" s="44"/>
      <c r="D29" s="44"/>
      <c r="E29" s="44"/>
      <c r="F29" s="46"/>
      <c r="G29" s="46"/>
      <c r="H29" s="46"/>
      <c r="I29" s="40"/>
      <c r="J29" s="46" t="s">
        <v>24</v>
      </c>
      <c r="K29" s="46"/>
      <c r="L29" s="46"/>
      <c r="M29" s="89"/>
      <c r="N29" s="85">
        <v>10612437</v>
      </c>
      <c r="O29" s="85">
        <v>353413</v>
      </c>
      <c r="P29" s="85">
        <v>2410279</v>
      </c>
      <c r="Q29" s="85">
        <v>4304575</v>
      </c>
      <c r="R29" s="90"/>
      <c r="S29" s="82">
        <f t="shared" si="7"/>
        <v>0</v>
      </c>
      <c r="T29" s="90"/>
      <c r="U29" s="82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</row>
    <row r="30" spans="1:250" ht="44.25" customHeight="1" x14ac:dyDescent="0.25">
      <c r="A30" s="27" t="s">
        <v>84</v>
      </c>
      <c r="B30" s="31">
        <v>22</v>
      </c>
      <c r="C30" s="31">
        <v>0</v>
      </c>
      <c r="D30" s="31">
        <v>81</v>
      </c>
      <c r="E30" s="31">
        <v>922</v>
      </c>
      <c r="F30" s="32" t="s">
        <v>18</v>
      </c>
      <c r="G30" s="32" t="s">
        <v>19</v>
      </c>
      <c r="H30" s="32" t="s">
        <v>25</v>
      </c>
      <c r="I30" s="40"/>
      <c r="J30" s="46"/>
      <c r="K30" s="46"/>
      <c r="L30" s="46"/>
      <c r="M30" s="85">
        <f>O30</f>
        <v>124496</v>
      </c>
      <c r="N30" s="85">
        <v>4998997</v>
      </c>
      <c r="O30" s="85">
        <v>124496</v>
      </c>
      <c r="P30" s="85">
        <v>849061</v>
      </c>
      <c r="Q30" s="85">
        <v>1516359</v>
      </c>
      <c r="R30" s="82">
        <v>3250</v>
      </c>
      <c r="S30" s="81">
        <v>0</v>
      </c>
      <c r="T30" s="81">
        <v>439510</v>
      </c>
      <c r="U30" s="81">
        <v>0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</row>
    <row r="31" spans="1:250" ht="44.25" customHeight="1" x14ac:dyDescent="0.25">
      <c r="A31" s="16" t="s">
        <v>74</v>
      </c>
      <c r="B31" s="31">
        <v>22</v>
      </c>
      <c r="C31" s="31">
        <v>0</v>
      </c>
      <c r="D31" s="31">
        <v>81</v>
      </c>
      <c r="E31" s="31">
        <v>922</v>
      </c>
      <c r="F31" s="32" t="s">
        <v>18</v>
      </c>
      <c r="G31" s="32" t="s">
        <v>19</v>
      </c>
      <c r="H31" s="32" t="s">
        <v>25</v>
      </c>
      <c r="I31" s="36" t="s">
        <v>73</v>
      </c>
      <c r="J31" s="46"/>
      <c r="K31" s="46"/>
      <c r="L31" s="46"/>
      <c r="M31" s="85"/>
      <c r="N31" s="85"/>
      <c r="O31" s="85"/>
      <c r="P31" s="85"/>
      <c r="Q31" s="85"/>
      <c r="R31" s="82"/>
      <c r="S31" s="81">
        <v>0</v>
      </c>
      <c r="T31" s="81">
        <v>439510</v>
      </c>
      <c r="U31" s="81">
        <v>0</v>
      </c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</row>
    <row r="32" spans="1:250" ht="19.5" customHeight="1" x14ac:dyDescent="0.25">
      <c r="A32" s="45" t="s">
        <v>75</v>
      </c>
      <c r="B32" s="44">
        <v>22</v>
      </c>
      <c r="C32" s="44">
        <v>0</v>
      </c>
      <c r="D32" s="44">
        <v>81</v>
      </c>
      <c r="E32" s="44">
        <v>922</v>
      </c>
      <c r="F32" s="46" t="s">
        <v>18</v>
      </c>
      <c r="G32" s="46" t="s">
        <v>19</v>
      </c>
      <c r="H32" s="46" t="s">
        <v>25</v>
      </c>
      <c r="I32" s="40" t="s">
        <v>73</v>
      </c>
      <c r="J32" s="46" t="s">
        <v>76</v>
      </c>
      <c r="K32" s="46" t="s">
        <v>77</v>
      </c>
      <c r="L32" s="46" t="s">
        <v>60</v>
      </c>
      <c r="M32" s="85"/>
      <c r="N32" s="85"/>
      <c r="O32" s="85"/>
      <c r="P32" s="85"/>
      <c r="Q32" s="85"/>
      <c r="R32" s="82"/>
      <c r="S32" s="82">
        <v>0</v>
      </c>
      <c r="T32" s="82">
        <v>439510</v>
      </c>
      <c r="U32" s="82">
        <v>0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</row>
    <row r="33" spans="1:250" ht="30.75" customHeight="1" x14ac:dyDescent="0.25">
      <c r="A33" s="60" t="s">
        <v>85</v>
      </c>
      <c r="B33" s="31">
        <v>22</v>
      </c>
      <c r="C33" s="31">
        <v>0</v>
      </c>
      <c r="D33" s="31">
        <v>91</v>
      </c>
      <c r="E33" s="44"/>
      <c r="F33" s="46"/>
      <c r="G33" s="46"/>
      <c r="H33" s="46"/>
      <c r="I33" s="40"/>
      <c r="J33" s="46"/>
      <c r="K33" s="46"/>
      <c r="L33" s="46"/>
      <c r="M33" s="85"/>
      <c r="N33" s="85"/>
      <c r="O33" s="85"/>
      <c r="P33" s="85"/>
      <c r="Q33" s="85"/>
      <c r="R33" s="82"/>
      <c r="S33" s="81">
        <f>S34</f>
        <v>28186</v>
      </c>
      <c r="T33" s="81">
        <f>T34</f>
        <v>563718.1</v>
      </c>
      <c r="U33" s="81">
        <f>U34</f>
        <v>0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</row>
    <row r="34" spans="1:250" ht="16.5" customHeight="1" x14ac:dyDescent="0.25">
      <c r="A34" s="6" t="s">
        <v>68</v>
      </c>
      <c r="B34" s="31">
        <v>22</v>
      </c>
      <c r="C34" s="31">
        <v>0</v>
      </c>
      <c r="D34" s="31">
        <v>91</v>
      </c>
      <c r="E34" s="31">
        <v>922</v>
      </c>
      <c r="F34" s="46"/>
      <c r="G34" s="46"/>
      <c r="H34" s="46"/>
      <c r="I34" s="40"/>
      <c r="J34" s="46"/>
      <c r="K34" s="46"/>
      <c r="L34" s="46"/>
      <c r="M34" s="85"/>
      <c r="N34" s="85"/>
      <c r="O34" s="85"/>
      <c r="P34" s="85"/>
      <c r="Q34" s="85"/>
      <c r="R34" s="82"/>
      <c r="S34" s="81">
        <f>S35</f>
        <v>28186</v>
      </c>
      <c r="T34" s="81">
        <f>T35</f>
        <v>563718.1</v>
      </c>
      <c r="U34" s="81">
        <f>U35</f>
        <v>0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50" ht="19.5" customHeight="1" x14ac:dyDescent="0.25">
      <c r="A35" s="26" t="s">
        <v>16</v>
      </c>
      <c r="B35" s="31">
        <v>22</v>
      </c>
      <c r="C35" s="31">
        <v>0</v>
      </c>
      <c r="D35" s="31">
        <v>91</v>
      </c>
      <c r="E35" s="31">
        <v>922</v>
      </c>
      <c r="F35" s="32" t="s">
        <v>18</v>
      </c>
      <c r="G35" s="32"/>
      <c r="H35" s="46"/>
      <c r="I35" s="40"/>
      <c r="J35" s="46"/>
      <c r="K35" s="46"/>
      <c r="L35" s="46"/>
      <c r="M35" s="85"/>
      <c r="N35" s="85"/>
      <c r="O35" s="85"/>
      <c r="P35" s="85"/>
      <c r="Q35" s="85"/>
      <c r="R35" s="82"/>
      <c r="S35" s="81">
        <f>S36</f>
        <v>28186</v>
      </c>
      <c r="T35" s="81">
        <f>T36</f>
        <v>563718.1</v>
      </c>
      <c r="U35" s="81">
        <f>U36</f>
        <v>0</v>
      </c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50" ht="19.5" customHeight="1" x14ac:dyDescent="0.25">
      <c r="A36" s="26" t="s">
        <v>0</v>
      </c>
      <c r="B36" s="31">
        <v>22</v>
      </c>
      <c r="C36" s="31">
        <v>0</v>
      </c>
      <c r="D36" s="31">
        <v>91</v>
      </c>
      <c r="E36" s="31">
        <v>922</v>
      </c>
      <c r="F36" s="32" t="s">
        <v>18</v>
      </c>
      <c r="G36" s="32" t="s">
        <v>19</v>
      </c>
      <c r="H36" s="46"/>
      <c r="I36" s="40"/>
      <c r="J36" s="46"/>
      <c r="K36" s="46"/>
      <c r="L36" s="46"/>
      <c r="M36" s="85"/>
      <c r="N36" s="85"/>
      <c r="O36" s="85"/>
      <c r="P36" s="85"/>
      <c r="Q36" s="85"/>
      <c r="R36" s="82"/>
      <c r="S36" s="81">
        <v>28186</v>
      </c>
      <c r="T36" s="81">
        <v>563718.1</v>
      </c>
      <c r="U36" s="82">
        <v>0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</row>
    <row r="37" spans="1:250" ht="30.75" customHeight="1" x14ac:dyDescent="0.25">
      <c r="A37" s="27" t="s">
        <v>31</v>
      </c>
      <c r="B37" s="31">
        <v>22</v>
      </c>
      <c r="C37" s="31">
        <v>0</v>
      </c>
      <c r="D37" s="31">
        <v>91</v>
      </c>
      <c r="E37" s="31">
        <v>922</v>
      </c>
      <c r="F37" s="32" t="s">
        <v>18</v>
      </c>
      <c r="G37" s="32" t="s">
        <v>19</v>
      </c>
      <c r="H37" s="32" t="s">
        <v>32</v>
      </c>
      <c r="I37" s="39"/>
      <c r="J37" s="53"/>
      <c r="K37" s="53"/>
      <c r="L37" s="53"/>
      <c r="M37" s="80">
        <f>M38</f>
        <v>0</v>
      </c>
      <c r="N37" s="80">
        <f t="shared" ref="N37:U39" si="11">N38</f>
        <v>0</v>
      </c>
      <c r="O37" s="80">
        <f t="shared" si="11"/>
        <v>0</v>
      </c>
      <c r="P37" s="80">
        <f t="shared" si="11"/>
        <v>0</v>
      </c>
      <c r="Q37" s="80">
        <f t="shared" si="11"/>
        <v>0</v>
      </c>
      <c r="R37" s="80">
        <f t="shared" si="11"/>
        <v>871226</v>
      </c>
      <c r="S37" s="80">
        <f t="shared" si="11"/>
        <v>0</v>
      </c>
      <c r="T37" s="80">
        <f t="shared" si="11"/>
        <v>535532.1</v>
      </c>
      <c r="U37" s="80">
        <v>0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50" ht="45.75" customHeight="1" x14ac:dyDescent="0.25">
      <c r="A38" s="16" t="s">
        <v>74</v>
      </c>
      <c r="B38" s="31">
        <v>22</v>
      </c>
      <c r="C38" s="31">
        <v>0</v>
      </c>
      <c r="D38" s="31">
        <v>91</v>
      </c>
      <c r="E38" s="31">
        <v>922</v>
      </c>
      <c r="F38" s="32" t="s">
        <v>18</v>
      </c>
      <c r="G38" s="32" t="s">
        <v>19</v>
      </c>
      <c r="H38" s="32" t="s">
        <v>32</v>
      </c>
      <c r="I38" s="36" t="s">
        <v>73</v>
      </c>
      <c r="J38" s="46"/>
      <c r="K38" s="46"/>
      <c r="L38" s="46"/>
      <c r="M38" s="83">
        <f>M39</f>
        <v>0</v>
      </c>
      <c r="N38" s="83">
        <f t="shared" si="11"/>
        <v>0</v>
      </c>
      <c r="O38" s="83">
        <f t="shared" si="11"/>
        <v>0</v>
      </c>
      <c r="P38" s="83">
        <f t="shared" si="11"/>
        <v>0</v>
      </c>
      <c r="Q38" s="83">
        <f t="shared" si="11"/>
        <v>0</v>
      </c>
      <c r="R38" s="83">
        <f t="shared" si="11"/>
        <v>871226</v>
      </c>
      <c r="S38" s="80">
        <v>0</v>
      </c>
      <c r="T38" s="80">
        <v>535532.1</v>
      </c>
      <c r="U38" s="83">
        <v>0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</row>
    <row r="39" spans="1:250" s="17" customFormat="1" ht="15" hidden="1" customHeight="1" x14ac:dyDescent="0.25">
      <c r="A39" s="11" t="s">
        <v>46</v>
      </c>
      <c r="B39" s="34">
        <v>51</v>
      </c>
      <c r="C39" s="34">
        <v>0</v>
      </c>
      <c r="D39" s="34">
        <v>31</v>
      </c>
      <c r="E39" s="34">
        <v>851</v>
      </c>
      <c r="F39" s="33" t="s">
        <v>18</v>
      </c>
      <c r="G39" s="33" t="s">
        <v>19</v>
      </c>
      <c r="H39" s="33" t="s">
        <v>49</v>
      </c>
      <c r="I39" s="40" t="s">
        <v>45</v>
      </c>
      <c r="J39" s="46"/>
      <c r="K39" s="46"/>
      <c r="L39" s="46"/>
      <c r="M39" s="83">
        <f>M40</f>
        <v>0</v>
      </c>
      <c r="N39" s="83">
        <f t="shared" si="11"/>
        <v>0</v>
      </c>
      <c r="O39" s="83">
        <f t="shared" si="11"/>
        <v>0</v>
      </c>
      <c r="P39" s="83">
        <f t="shared" si="11"/>
        <v>0</v>
      </c>
      <c r="Q39" s="83">
        <f t="shared" si="11"/>
        <v>0</v>
      </c>
      <c r="R39" s="83">
        <f t="shared" si="11"/>
        <v>871226</v>
      </c>
      <c r="S39" s="83">
        <f t="shared" si="11"/>
        <v>0</v>
      </c>
      <c r="T39" s="83">
        <f t="shared" si="11"/>
        <v>535532.1</v>
      </c>
      <c r="U39" s="83"/>
      <c r="V39" s="49"/>
      <c r="W39" s="49"/>
    </row>
    <row r="40" spans="1:250" s="17" customFormat="1" ht="30.75" customHeight="1" x14ac:dyDescent="0.25">
      <c r="A40" s="48" t="s">
        <v>86</v>
      </c>
      <c r="B40" s="44">
        <v>22</v>
      </c>
      <c r="C40" s="44">
        <v>0</v>
      </c>
      <c r="D40" s="44">
        <v>91</v>
      </c>
      <c r="E40" s="44">
        <v>922</v>
      </c>
      <c r="F40" s="46" t="s">
        <v>18</v>
      </c>
      <c r="G40" s="46" t="s">
        <v>19</v>
      </c>
      <c r="H40" s="46" t="s">
        <v>32</v>
      </c>
      <c r="I40" s="40" t="s">
        <v>73</v>
      </c>
      <c r="J40" s="46" t="s">
        <v>24</v>
      </c>
      <c r="K40" s="46" t="s">
        <v>87</v>
      </c>
      <c r="L40" s="46" t="s">
        <v>60</v>
      </c>
      <c r="M40" s="85"/>
      <c r="N40" s="85"/>
      <c r="O40" s="85"/>
      <c r="P40" s="85"/>
      <c r="Q40" s="85"/>
      <c r="R40" s="82">
        <v>871226</v>
      </c>
      <c r="S40" s="82">
        <v>0</v>
      </c>
      <c r="T40" s="82">
        <v>535532.1</v>
      </c>
      <c r="U40" s="82">
        <v>0</v>
      </c>
      <c r="V40" s="49"/>
      <c r="W40" s="49"/>
    </row>
    <row r="41" spans="1:250" s="18" customFormat="1" ht="34.5" hidden="1" customHeight="1" x14ac:dyDescent="0.25">
      <c r="A41" s="7" t="s">
        <v>20</v>
      </c>
      <c r="B41" s="31">
        <v>51</v>
      </c>
      <c r="C41" s="31">
        <v>0</v>
      </c>
      <c r="D41" s="31"/>
      <c r="E41" s="31">
        <v>851</v>
      </c>
      <c r="F41" s="32" t="s">
        <v>18</v>
      </c>
      <c r="G41" s="32" t="s">
        <v>19</v>
      </c>
      <c r="H41" s="32" t="s">
        <v>25</v>
      </c>
      <c r="I41" s="36"/>
      <c r="J41" s="53"/>
      <c r="K41" s="53"/>
      <c r="L41" s="53"/>
      <c r="M41" s="80">
        <f t="shared" ref="M41:M42" si="12">M42</f>
        <v>0</v>
      </c>
      <c r="N41" s="91"/>
      <c r="O41" s="91"/>
      <c r="P41" s="91"/>
      <c r="Q41" s="91"/>
      <c r="R41" s="92"/>
      <c r="S41" s="82">
        <f t="shared" ref="S41:S59" si="13">M41+R41</f>
        <v>0</v>
      </c>
      <c r="T41" s="92"/>
      <c r="U41" s="82"/>
      <c r="V41" s="50"/>
      <c r="W41" s="50"/>
    </row>
    <row r="42" spans="1:250" s="17" customFormat="1" ht="30" hidden="1" x14ac:dyDescent="0.25">
      <c r="A42" s="10" t="s">
        <v>22</v>
      </c>
      <c r="B42" s="34">
        <v>51</v>
      </c>
      <c r="C42" s="34">
        <v>0</v>
      </c>
      <c r="D42" s="34"/>
      <c r="E42" s="34">
        <v>851</v>
      </c>
      <c r="F42" s="33" t="s">
        <v>18</v>
      </c>
      <c r="G42" s="33" t="s">
        <v>19</v>
      </c>
      <c r="H42" s="33" t="s">
        <v>25</v>
      </c>
      <c r="I42" s="37" t="s">
        <v>23</v>
      </c>
      <c r="J42" s="46"/>
      <c r="K42" s="46"/>
      <c r="L42" s="46"/>
      <c r="M42" s="83">
        <f t="shared" si="12"/>
        <v>0</v>
      </c>
      <c r="N42" s="85"/>
      <c r="O42" s="85"/>
      <c r="P42" s="85"/>
      <c r="Q42" s="85"/>
      <c r="R42" s="82"/>
      <c r="S42" s="82">
        <f t="shared" si="13"/>
        <v>0</v>
      </c>
      <c r="T42" s="82"/>
      <c r="U42" s="82"/>
      <c r="V42" s="49"/>
      <c r="W42" s="49"/>
    </row>
    <row r="43" spans="1:250" s="17" customFormat="1" hidden="1" x14ac:dyDescent="0.25">
      <c r="A43" s="10" t="s">
        <v>46</v>
      </c>
      <c r="B43" s="34">
        <v>51</v>
      </c>
      <c r="C43" s="34">
        <v>0</v>
      </c>
      <c r="D43" s="34"/>
      <c r="E43" s="34">
        <v>851</v>
      </c>
      <c r="F43" s="33" t="s">
        <v>18</v>
      </c>
      <c r="G43" s="33" t="s">
        <v>19</v>
      </c>
      <c r="H43" s="33" t="s">
        <v>25</v>
      </c>
      <c r="I43" s="37" t="s">
        <v>45</v>
      </c>
      <c r="J43" s="46"/>
      <c r="K43" s="46"/>
      <c r="L43" s="46"/>
      <c r="M43" s="83">
        <f>M44+M45+M46+M47</f>
        <v>0</v>
      </c>
      <c r="N43" s="85"/>
      <c r="O43" s="85"/>
      <c r="P43" s="85"/>
      <c r="Q43" s="85"/>
      <c r="R43" s="82"/>
      <c r="S43" s="82">
        <f t="shared" si="13"/>
        <v>0</v>
      </c>
      <c r="T43" s="82"/>
      <c r="U43" s="82"/>
      <c r="V43" s="49"/>
      <c r="W43" s="49"/>
    </row>
    <row r="44" spans="1:250" ht="30" hidden="1" x14ac:dyDescent="0.25">
      <c r="A44" s="51" t="s">
        <v>26</v>
      </c>
      <c r="B44" s="34"/>
      <c r="C44" s="34"/>
      <c r="D44" s="34"/>
      <c r="E44" s="34"/>
      <c r="F44" s="33"/>
      <c r="G44" s="33"/>
      <c r="H44" s="33"/>
      <c r="I44" s="37"/>
      <c r="J44" s="46" t="s">
        <v>24</v>
      </c>
      <c r="K44" s="46"/>
      <c r="L44" s="46"/>
      <c r="M44" s="85"/>
      <c r="N44" s="89">
        <v>1095620</v>
      </c>
      <c r="O44" s="85">
        <f>N44*5/100</f>
        <v>54781</v>
      </c>
      <c r="P44" s="85">
        <f>N44*95/100</f>
        <v>1040839</v>
      </c>
      <c r="Q44" s="85"/>
      <c r="R44" s="90"/>
      <c r="S44" s="82">
        <f t="shared" si="13"/>
        <v>0</v>
      </c>
      <c r="T44" s="90"/>
      <c r="U44" s="82"/>
    </row>
    <row r="45" spans="1:250" ht="45" hidden="1" x14ac:dyDescent="0.25">
      <c r="A45" s="51" t="s">
        <v>28</v>
      </c>
      <c r="B45" s="44"/>
      <c r="C45" s="44"/>
      <c r="D45" s="44"/>
      <c r="E45" s="44"/>
      <c r="F45" s="46"/>
      <c r="G45" s="46"/>
      <c r="H45" s="46"/>
      <c r="I45" s="40"/>
      <c r="J45" s="46" t="s">
        <v>24</v>
      </c>
      <c r="K45" s="46"/>
      <c r="L45" s="46"/>
      <c r="M45" s="85"/>
      <c r="N45" s="89">
        <v>1135010</v>
      </c>
      <c r="O45" s="85">
        <f>N45*5/100</f>
        <v>56750.5</v>
      </c>
      <c r="P45" s="85">
        <f>N45*95/100</f>
        <v>1078259.5</v>
      </c>
      <c r="Q45" s="85"/>
      <c r="R45" s="90"/>
      <c r="S45" s="82">
        <f t="shared" si="13"/>
        <v>0</v>
      </c>
      <c r="T45" s="90"/>
      <c r="U45" s="82"/>
    </row>
    <row r="46" spans="1:250" ht="30" hidden="1" x14ac:dyDescent="0.25">
      <c r="A46" s="51" t="s">
        <v>27</v>
      </c>
      <c r="B46" s="44"/>
      <c r="C46" s="44"/>
      <c r="D46" s="44"/>
      <c r="E46" s="44"/>
      <c r="F46" s="46"/>
      <c r="G46" s="46"/>
      <c r="H46" s="46"/>
      <c r="I46" s="40"/>
      <c r="J46" s="46" t="s">
        <v>24</v>
      </c>
      <c r="K46" s="46"/>
      <c r="L46" s="46"/>
      <c r="M46" s="85"/>
      <c r="N46" s="89">
        <v>1178220</v>
      </c>
      <c r="O46" s="85">
        <f>N46*5/100</f>
        <v>58911</v>
      </c>
      <c r="P46" s="85">
        <f>N46*95/100</f>
        <v>1119309</v>
      </c>
      <c r="Q46" s="85"/>
      <c r="R46" s="90"/>
      <c r="S46" s="82">
        <f t="shared" si="13"/>
        <v>0</v>
      </c>
      <c r="T46" s="90"/>
      <c r="U46" s="82"/>
    </row>
    <row r="47" spans="1:250" ht="30" hidden="1" x14ac:dyDescent="0.25">
      <c r="A47" s="51" t="s">
        <v>50</v>
      </c>
      <c r="B47" s="44"/>
      <c r="C47" s="44"/>
      <c r="D47" s="44"/>
      <c r="E47" s="44"/>
      <c r="F47" s="46"/>
      <c r="G47" s="46"/>
      <c r="H47" s="46"/>
      <c r="I47" s="40"/>
      <c r="J47" s="46" t="s">
        <v>24</v>
      </c>
      <c r="K47" s="46"/>
      <c r="L47" s="46"/>
      <c r="M47" s="85"/>
      <c r="N47" s="89">
        <v>1184840</v>
      </c>
      <c r="O47" s="85">
        <f>N47*5/100</f>
        <v>59242</v>
      </c>
      <c r="P47" s="85">
        <f>N47*95/100</f>
        <v>1125598</v>
      </c>
      <c r="Q47" s="85"/>
      <c r="R47" s="90" t="s">
        <v>51</v>
      </c>
      <c r="S47" s="82"/>
      <c r="T47" s="90"/>
      <c r="U47" s="82"/>
    </row>
    <row r="48" spans="1:250" hidden="1" x14ac:dyDescent="0.25">
      <c r="A48" s="15" t="s">
        <v>29</v>
      </c>
      <c r="B48" s="52">
        <v>51</v>
      </c>
      <c r="C48" s="52">
        <v>0</v>
      </c>
      <c r="D48" s="52">
        <v>13</v>
      </c>
      <c r="E48" s="52">
        <v>851</v>
      </c>
      <c r="F48" s="39" t="s">
        <v>30</v>
      </c>
      <c r="G48" s="53"/>
      <c r="H48" s="53"/>
      <c r="I48" s="39"/>
      <c r="J48" s="53"/>
      <c r="K48" s="53"/>
      <c r="L48" s="53"/>
      <c r="M48" s="91">
        <f t="shared" ref="M48:U49" si="14">M49</f>
        <v>0</v>
      </c>
      <c r="N48" s="91">
        <f t="shared" si="14"/>
        <v>0</v>
      </c>
      <c r="O48" s="91">
        <f t="shared" si="14"/>
        <v>0</v>
      </c>
      <c r="P48" s="91">
        <f t="shared" si="14"/>
        <v>0</v>
      </c>
      <c r="Q48" s="91">
        <f t="shared" si="14"/>
        <v>0</v>
      </c>
      <c r="R48" s="91">
        <f t="shared" si="14"/>
        <v>0</v>
      </c>
      <c r="S48" s="91">
        <f t="shared" si="14"/>
        <v>0</v>
      </c>
      <c r="T48" s="91">
        <f t="shared" si="14"/>
        <v>0</v>
      </c>
      <c r="U48" s="91"/>
    </row>
    <row r="49" spans="1:23" hidden="1" x14ac:dyDescent="0.25">
      <c r="A49" s="16" t="s">
        <v>1</v>
      </c>
      <c r="B49" s="31">
        <v>51</v>
      </c>
      <c r="C49" s="31">
        <v>0</v>
      </c>
      <c r="D49" s="31">
        <v>13</v>
      </c>
      <c r="E49" s="31">
        <v>851</v>
      </c>
      <c r="F49" s="36" t="s">
        <v>30</v>
      </c>
      <c r="G49" s="32" t="s">
        <v>19</v>
      </c>
      <c r="H49" s="32"/>
      <c r="I49" s="36"/>
      <c r="J49" s="32"/>
      <c r="K49" s="32"/>
      <c r="L49" s="32"/>
      <c r="M49" s="80">
        <f>M50</f>
        <v>0</v>
      </c>
      <c r="N49" s="80">
        <f t="shared" si="14"/>
        <v>0</v>
      </c>
      <c r="O49" s="80">
        <f t="shared" si="14"/>
        <v>0</v>
      </c>
      <c r="P49" s="80">
        <f t="shared" si="14"/>
        <v>0</v>
      </c>
      <c r="Q49" s="80">
        <f t="shared" si="14"/>
        <v>0</v>
      </c>
      <c r="R49" s="80">
        <f t="shared" si="14"/>
        <v>0</v>
      </c>
      <c r="S49" s="80">
        <f t="shared" si="14"/>
        <v>0</v>
      </c>
      <c r="T49" s="80">
        <f t="shared" si="14"/>
        <v>0</v>
      </c>
      <c r="U49" s="80"/>
    </row>
    <row r="50" spans="1:23" ht="28.5" hidden="1" x14ac:dyDescent="0.25">
      <c r="A50" s="7" t="s">
        <v>33</v>
      </c>
      <c r="B50" s="31">
        <v>51</v>
      </c>
      <c r="C50" s="31">
        <v>0</v>
      </c>
      <c r="D50" s="31"/>
      <c r="E50" s="31">
        <v>851</v>
      </c>
      <c r="F50" s="36" t="s">
        <v>30</v>
      </c>
      <c r="G50" s="32" t="s">
        <v>19</v>
      </c>
      <c r="H50" s="32" t="s">
        <v>34</v>
      </c>
      <c r="I50" s="36"/>
      <c r="J50" s="32"/>
      <c r="K50" s="32"/>
      <c r="L50" s="32"/>
      <c r="M50" s="80">
        <f t="shared" ref="M50:U52" si="15">M51</f>
        <v>0</v>
      </c>
      <c r="N50" s="80">
        <f t="shared" si="15"/>
        <v>0</v>
      </c>
      <c r="O50" s="80">
        <f t="shared" si="15"/>
        <v>0</v>
      </c>
      <c r="P50" s="80">
        <f t="shared" si="15"/>
        <v>0</v>
      </c>
      <c r="Q50" s="80">
        <f t="shared" si="15"/>
        <v>0</v>
      </c>
      <c r="R50" s="80">
        <f t="shared" si="15"/>
        <v>0</v>
      </c>
      <c r="S50" s="80">
        <f t="shared" si="15"/>
        <v>0</v>
      </c>
      <c r="T50" s="80">
        <f t="shared" si="15"/>
        <v>0</v>
      </c>
      <c r="U50" s="80"/>
    </row>
    <row r="51" spans="1:23" ht="30" hidden="1" x14ac:dyDescent="0.25">
      <c r="A51" s="10" t="s">
        <v>22</v>
      </c>
      <c r="B51" s="34">
        <v>51</v>
      </c>
      <c r="C51" s="34">
        <v>0</v>
      </c>
      <c r="D51" s="34"/>
      <c r="E51" s="34">
        <v>851</v>
      </c>
      <c r="F51" s="37" t="s">
        <v>30</v>
      </c>
      <c r="G51" s="33" t="s">
        <v>19</v>
      </c>
      <c r="H51" s="33" t="s">
        <v>34</v>
      </c>
      <c r="I51" s="37" t="s">
        <v>23</v>
      </c>
      <c r="J51" s="33"/>
      <c r="K51" s="33"/>
      <c r="L51" s="33"/>
      <c r="M51" s="83">
        <f t="shared" si="15"/>
        <v>0</v>
      </c>
      <c r="N51" s="83">
        <f t="shared" si="15"/>
        <v>0</v>
      </c>
      <c r="O51" s="83">
        <f t="shared" si="15"/>
        <v>0</v>
      </c>
      <c r="P51" s="83">
        <f t="shared" si="15"/>
        <v>0</v>
      </c>
      <c r="Q51" s="83">
        <f t="shared" si="15"/>
        <v>0</v>
      </c>
      <c r="R51" s="83">
        <f t="shared" si="15"/>
        <v>0</v>
      </c>
      <c r="S51" s="83">
        <f t="shared" si="15"/>
        <v>0</v>
      </c>
      <c r="T51" s="83">
        <f t="shared" si="15"/>
        <v>0</v>
      </c>
      <c r="U51" s="83"/>
      <c r="V51" s="2"/>
      <c r="W51" s="2"/>
    </row>
    <row r="52" spans="1:23" hidden="1" x14ac:dyDescent="0.25">
      <c r="A52" s="11" t="s">
        <v>46</v>
      </c>
      <c r="B52" s="34">
        <v>51</v>
      </c>
      <c r="C52" s="34">
        <v>0</v>
      </c>
      <c r="D52" s="34"/>
      <c r="E52" s="34">
        <v>851</v>
      </c>
      <c r="F52" s="37" t="s">
        <v>30</v>
      </c>
      <c r="G52" s="33" t="s">
        <v>19</v>
      </c>
      <c r="H52" s="33" t="s">
        <v>34</v>
      </c>
      <c r="I52" s="37" t="s">
        <v>45</v>
      </c>
      <c r="J52" s="33"/>
      <c r="K52" s="33"/>
      <c r="L52" s="33"/>
      <c r="M52" s="83">
        <f t="shared" si="15"/>
        <v>0</v>
      </c>
      <c r="N52" s="83">
        <f t="shared" si="15"/>
        <v>0</v>
      </c>
      <c r="O52" s="83">
        <f t="shared" si="15"/>
        <v>0</v>
      </c>
      <c r="P52" s="83">
        <f t="shared" si="15"/>
        <v>0</v>
      </c>
      <c r="Q52" s="83">
        <f t="shared" si="15"/>
        <v>0</v>
      </c>
      <c r="R52" s="83">
        <f t="shared" si="15"/>
        <v>0</v>
      </c>
      <c r="S52" s="83">
        <f t="shared" si="15"/>
        <v>0</v>
      </c>
      <c r="T52" s="83">
        <f t="shared" si="15"/>
        <v>0</v>
      </c>
      <c r="U52" s="83"/>
      <c r="V52" s="2"/>
      <c r="W52" s="2"/>
    </row>
    <row r="53" spans="1:23" ht="45" hidden="1" x14ac:dyDescent="0.25">
      <c r="A53" s="12" t="s">
        <v>35</v>
      </c>
      <c r="B53" s="54"/>
      <c r="C53" s="54"/>
      <c r="D53" s="55"/>
      <c r="E53" s="55"/>
      <c r="F53" s="55"/>
      <c r="G53" s="55"/>
      <c r="H53" s="55"/>
      <c r="I53" s="55"/>
      <c r="J53" s="93" t="s">
        <v>36</v>
      </c>
      <c r="K53" s="93"/>
      <c r="L53" s="93"/>
      <c r="M53" s="85"/>
      <c r="N53" s="85"/>
      <c r="O53" s="85"/>
      <c r="P53" s="85"/>
      <c r="Q53" s="85"/>
      <c r="R53" s="82"/>
      <c r="S53" s="82">
        <f t="shared" si="13"/>
        <v>0</v>
      </c>
      <c r="T53" s="82"/>
      <c r="U53" s="82"/>
      <c r="V53" s="2"/>
      <c r="W53" s="2"/>
    </row>
    <row r="54" spans="1:23" ht="42.75" x14ac:dyDescent="0.25">
      <c r="A54" s="27" t="s">
        <v>84</v>
      </c>
      <c r="B54" s="41" t="s">
        <v>78</v>
      </c>
      <c r="C54" s="41" t="s">
        <v>83</v>
      </c>
      <c r="D54" s="41" t="s">
        <v>88</v>
      </c>
      <c r="E54" s="41" t="s">
        <v>70</v>
      </c>
      <c r="F54" s="41" t="s">
        <v>18</v>
      </c>
      <c r="G54" s="41" t="s">
        <v>19</v>
      </c>
      <c r="H54" s="32" t="s">
        <v>25</v>
      </c>
      <c r="I54" s="41"/>
      <c r="J54" s="41"/>
      <c r="K54" s="41"/>
      <c r="L54" s="41"/>
      <c r="M54" s="94" t="str">
        <f>M55</f>
        <v>22</v>
      </c>
      <c r="N54" s="94">
        <f t="shared" ref="N54:U54" si="16">N55</f>
        <v>0</v>
      </c>
      <c r="O54" s="94">
        <f t="shared" si="16"/>
        <v>0</v>
      </c>
      <c r="P54" s="94">
        <f t="shared" si="16"/>
        <v>0</v>
      </c>
      <c r="Q54" s="94">
        <f t="shared" si="16"/>
        <v>0</v>
      </c>
      <c r="R54" s="94">
        <f t="shared" si="16"/>
        <v>0</v>
      </c>
      <c r="S54" s="94">
        <f t="shared" si="16"/>
        <v>28186</v>
      </c>
      <c r="T54" s="94">
        <f t="shared" si="16"/>
        <v>28186</v>
      </c>
      <c r="U54" s="94">
        <f t="shared" si="16"/>
        <v>0</v>
      </c>
      <c r="V54" s="2"/>
      <c r="W54" s="2"/>
    </row>
    <row r="55" spans="1:23" ht="42.75" x14ac:dyDescent="0.25">
      <c r="A55" s="16" t="s">
        <v>74</v>
      </c>
      <c r="B55" s="41" t="s">
        <v>78</v>
      </c>
      <c r="C55" s="41" t="s">
        <v>83</v>
      </c>
      <c r="D55" s="41" t="s">
        <v>88</v>
      </c>
      <c r="E55" s="41" t="s">
        <v>70</v>
      </c>
      <c r="F55" s="41" t="s">
        <v>18</v>
      </c>
      <c r="G55" s="41" t="s">
        <v>19</v>
      </c>
      <c r="H55" s="32" t="s">
        <v>25</v>
      </c>
      <c r="I55" s="41" t="s">
        <v>73</v>
      </c>
      <c r="J55" s="41"/>
      <c r="K55" s="41"/>
      <c r="L55" s="41"/>
      <c r="M55" s="41" t="s">
        <v>78</v>
      </c>
      <c r="N55" s="94">
        <f t="shared" ref="N55:U55" si="17">N56+N60</f>
        <v>0</v>
      </c>
      <c r="O55" s="94">
        <f t="shared" si="17"/>
        <v>0</v>
      </c>
      <c r="P55" s="94">
        <f t="shared" si="17"/>
        <v>0</v>
      </c>
      <c r="Q55" s="94">
        <f t="shared" si="17"/>
        <v>0</v>
      </c>
      <c r="R55" s="94">
        <f t="shared" si="17"/>
        <v>0</v>
      </c>
      <c r="S55" s="94">
        <f t="shared" si="17"/>
        <v>28186</v>
      </c>
      <c r="T55" s="94">
        <f t="shared" si="17"/>
        <v>28186</v>
      </c>
      <c r="U55" s="94">
        <f t="shared" si="17"/>
        <v>0</v>
      </c>
      <c r="V55" s="2"/>
      <c r="W55" s="2"/>
    </row>
    <row r="56" spans="1:23" ht="57" hidden="1" x14ac:dyDescent="0.25">
      <c r="A56" s="28" t="s">
        <v>54</v>
      </c>
      <c r="B56" s="41" t="s">
        <v>52</v>
      </c>
      <c r="C56" s="41" t="s">
        <v>53</v>
      </c>
      <c r="D56" s="41" t="s">
        <v>55</v>
      </c>
      <c r="E56" s="41" t="s">
        <v>17</v>
      </c>
      <c r="F56" s="41">
        <v>10</v>
      </c>
      <c r="G56" s="41" t="s">
        <v>43</v>
      </c>
      <c r="H56" s="41" t="s">
        <v>56</v>
      </c>
      <c r="I56" s="41"/>
      <c r="J56" s="41"/>
      <c r="K56" s="41"/>
      <c r="L56" s="41"/>
      <c r="M56" s="95"/>
      <c r="N56" s="96"/>
      <c r="O56" s="96"/>
      <c r="P56" s="96"/>
      <c r="Q56" s="96"/>
      <c r="R56" s="97"/>
      <c r="S56" s="82">
        <f t="shared" si="13"/>
        <v>0</v>
      </c>
      <c r="T56" s="97"/>
      <c r="U56" s="82"/>
      <c r="V56" s="2"/>
      <c r="W56" s="2"/>
    </row>
    <row r="57" spans="1:23" ht="30" hidden="1" x14ac:dyDescent="0.25">
      <c r="A57" s="10" t="s">
        <v>22</v>
      </c>
      <c r="B57" s="42" t="s">
        <v>52</v>
      </c>
      <c r="C57" s="42" t="s">
        <v>53</v>
      </c>
      <c r="D57" s="42" t="s">
        <v>55</v>
      </c>
      <c r="E57" s="42" t="s">
        <v>17</v>
      </c>
      <c r="F57" s="42">
        <v>10</v>
      </c>
      <c r="G57" s="42" t="s">
        <v>43</v>
      </c>
      <c r="H57" s="42" t="s">
        <v>56</v>
      </c>
      <c r="I57" s="42" t="s">
        <v>23</v>
      </c>
      <c r="J57" s="42"/>
      <c r="K57" s="42"/>
      <c r="L57" s="42"/>
      <c r="M57" s="95"/>
      <c r="N57" s="96"/>
      <c r="O57" s="96"/>
      <c r="P57" s="96"/>
      <c r="Q57" s="96"/>
      <c r="R57" s="97"/>
      <c r="S57" s="82">
        <f t="shared" si="13"/>
        <v>0</v>
      </c>
      <c r="T57" s="97"/>
      <c r="U57" s="82"/>
    </row>
    <row r="58" spans="1:23" hidden="1" x14ac:dyDescent="0.25">
      <c r="A58" s="10" t="s">
        <v>44</v>
      </c>
      <c r="B58" s="42" t="s">
        <v>52</v>
      </c>
      <c r="C58" s="42" t="s">
        <v>53</v>
      </c>
      <c r="D58" s="42" t="s">
        <v>55</v>
      </c>
      <c r="E58" s="42" t="s">
        <v>17</v>
      </c>
      <c r="F58" s="42">
        <v>10</v>
      </c>
      <c r="G58" s="42" t="s">
        <v>43</v>
      </c>
      <c r="H58" s="42" t="s">
        <v>56</v>
      </c>
      <c r="I58" s="42" t="s">
        <v>45</v>
      </c>
      <c r="J58" s="42"/>
      <c r="K58" s="42"/>
      <c r="L58" s="42"/>
      <c r="M58" s="95"/>
      <c r="N58" s="96"/>
      <c r="O58" s="96"/>
      <c r="P58" s="96"/>
      <c r="Q58" s="96"/>
      <c r="R58" s="97"/>
      <c r="S58" s="82">
        <f t="shared" si="13"/>
        <v>0</v>
      </c>
      <c r="T58" s="97"/>
      <c r="U58" s="82"/>
      <c r="V58" s="2"/>
      <c r="W58" s="2"/>
    </row>
    <row r="59" spans="1:23" ht="45" hidden="1" x14ac:dyDescent="0.25">
      <c r="A59" s="56" t="s">
        <v>57</v>
      </c>
      <c r="B59" s="57"/>
      <c r="C59" s="57"/>
      <c r="D59" s="57"/>
      <c r="E59" s="57"/>
      <c r="F59" s="57"/>
      <c r="G59" s="57"/>
      <c r="H59" s="57"/>
      <c r="I59" s="57"/>
      <c r="J59" s="77" t="s">
        <v>58</v>
      </c>
      <c r="K59" s="77"/>
      <c r="L59" s="77"/>
      <c r="M59" s="95"/>
      <c r="N59" s="98"/>
      <c r="O59" s="98"/>
      <c r="P59" s="98"/>
      <c r="Q59" s="96"/>
      <c r="R59" s="97"/>
      <c r="S59" s="82">
        <f t="shared" si="13"/>
        <v>0</v>
      </c>
      <c r="T59" s="97"/>
      <c r="U59" s="82"/>
    </row>
    <row r="60" spans="1:23" ht="30" x14ac:dyDescent="0.25">
      <c r="A60" s="48" t="s">
        <v>86</v>
      </c>
      <c r="B60" s="57" t="s">
        <v>78</v>
      </c>
      <c r="C60" s="57" t="s">
        <v>83</v>
      </c>
      <c r="D60" s="57" t="s">
        <v>88</v>
      </c>
      <c r="E60" s="57" t="s">
        <v>70</v>
      </c>
      <c r="F60" s="57" t="s">
        <v>18</v>
      </c>
      <c r="G60" s="57" t="s">
        <v>19</v>
      </c>
      <c r="H60" s="46" t="s">
        <v>25</v>
      </c>
      <c r="I60" s="57" t="s">
        <v>73</v>
      </c>
      <c r="J60" s="46" t="s">
        <v>24</v>
      </c>
      <c r="K60" s="46" t="s">
        <v>87</v>
      </c>
      <c r="L60" s="46" t="s">
        <v>60</v>
      </c>
      <c r="M60" s="80">
        <f t="shared" ref="M60:M62" si="18">M61</f>
        <v>6256173</v>
      </c>
      <c r="N60" s="96"/>
      <c r="O60" s="96"/>
      <c r="P60" s="96"/>
      <c r="Q60" s="96"/>
      <c r="R60" s="97"/>
      <c r="S60" s="82">
        <v>28186</v>
      </c>
      <c r="T60" s="97">
        <v>28186</v>
      </c>
      <c r="U60" s="99">
        <v>0</v>
      </c>
      <c r="V60" s="2"/>
      <c r="W60" s="2"/>
    </row>
    <row r="61" spans="1:23" ht="28.5" x14ac:dyDescent="0.25">
      <c r="A61" s="27" t="s">
        <v>89</v>
      </c>
      <c r="B61" s="41" t="s">
        <v>78</v>
      </c>
      <c r="C61" s="41" t="s">
        <v>83</v>
      </c>
      <c r="D61" s="41" t="s">
        <v>78</v>
      </c>
      <c r="E61" s="42"/>
      <c r="F61" s="42"/>
      <c r="G61" s="42"/>
      <c r="H61" s="33"/>
      <c r="I61" s="42"/>
      <c r="J61" s="42"/>
      <c r="K61" s="42"/>
      <c r="L61" s="42"/>
      <c r="M61" s="83">
        <f t="shared" si="18"/>
        <v>6256173</v>
      </c>
      <c r="N61" s="96"/>
      <c r="O61" s="96"/>
      <c r="P61" s="96"/>
      <c r="Q61" s="96"/>
      <c r="R61" s="97"/>
      <c r="S61" s="81">
        <f>S62</f>
        <v>884000</v>
      </c>
      <c r="T61" s="100">
        <f t="shared" ref="T61:U61" si="19">T62</f>
        <v>17677580</v>
      </c>
      <c r="U61" s="100">
        <f t="shared" si="19"/>
        <v>0</v>
      </c>
    </row>
    <row r="62" spans="1:23" ht="18" customHeight="1" x14ac:dyDescent="0.25">
      <c r="A62" s="6" t="s">
        <v>68</v>
      </c>
      <c r="B62" s="41" t="s">
        <v>78</v>
      </c>
      <c r="C62" s="41" t="s">
        <v>83</v>
      </c>
      <c r="D62" s="41" t="s">
        <v>78</v>
      </c>
      <c r="E62" s="41" t="s">
        <v>70</v>
      </c>
      <c r="F62" s="42"/>
      <c r="G62" s="42"/>
      <c r="H62" s="33"/>
      <c r="I62" s="42"/>
      <c r="J62" s="42"/>
      <c r="K62" s="42"/>
      <c r="L62" s="42"/>
      <c r="M62" s="83">
        <f t="shared" si="18"/>
        <v>6256173</v>
      </c>
      <c r="N62" s="96"/>
      <c r="O62" s="96"/>
      <c r="P62" s="96"/>
      <c r="Q62" s="96"/>
      <c r="R62" s="97"/>
      <c r="S62" s="81">
        <f>S63</f>
        <v>884000</v>
      </c>
      <c r="T62" s="81">
        <f>T63</f>
        <v>17677580</v>
      </c>
      <c r="U62" s="81">
        <f>U63</f>
        <v>0</v>
      </c>
    </row>
    <row r="63" spans="1:23" ht="17.25" customHeight="1" x14ac:dyDescent="0.25">
      <c r="A63" s="28" t="s">
        <v>90</v>
      </c>
      <c r="B63" s="41" t="s">
        <v>78</v>
      </c>
      <c r="C63" s="41" t="s">
        <v>83</v>
      </c>
      <c r="D63" s="41" t="s">
        <v>78</v>
      </c>
      <c r="E63" s="41" t="s">
        <v>70</v>
      </c>
      <c r="F63" s="41" t="s">
        <v>43</v>
      </c>
      <c r="G63" s="42"/>
      <c r="H63" s="42"/>
      <c r="I63" s="42"/>
      <c r="J63" s="73"/>
      <c r="K63" s="101"/>
      <c r="L63" s="73"/>
      <c r="M63" s="95">
        <v>6256173</v>
      </c>
      <c r="N63" s="98"/>
      <c r="O63" s="98"/>
      <c r="P63" s="98"/>
      <c r="Q63" s="96"/>
      <c r="R63" s="97"/>
      <c r="S63" s="81">
        <f>S64</f>
        <v>884000</v>
      </c>
      <c r="T63" s="81">
        <f>T64</f>
        <v>17677580</v>
      </c>
      <c r="U63" s="81">
        <f>U64</f>
        <v>0</v>
      </c>
    </row>
    <row r="64" spans="1:23" ht="17.25" customHeight="1" x14ac:dyDescent="0.25">
      <c r="A64" s="63" t="s">
        <v>91</v>
      </c>
      <c r="B64" s="41" t="s">
        <v>78</v>
      </c>
      <c r="C64" s="41" t="s">
        <v>83</v>
      </c>
      <c r="D64" s="41" t="s">
        <v>78</v>
      </c>
      <c r="E64" s="41" t="s">
        <v>70</v>
      </c>
      <c r="F64" s="41" t="s">
        <v>43</v>
      </c>
      <c r="G64" s="41" t="s">
        <v>92</v>
      </c>
      <c r="H64" s="30"/>
      <c r="I64" s="30"/>
      <c r="J64" s="30"/>
      <c r="K64" s="30"/>
      <c r="L64" s="30"/>
      <c r="M64" s="30"/>
      <c r="N64" s="30"/>
      <c r="O64" s="30"/>
      <c r="P64" s="30"/>
      <c r="Q64" s="29"/>
      <c r="R64" s="30"/>
      <c r="S64" s="102">
        <f>S65+S68+S71</f>
        <v>884000</v>
      </c>
      <c r="T64" s="102">
        <f>T65+T68+T71</f>
        <v>17677580</v>
      </c>
      <c r="U64" s="102">
        <f>U65+U68+U71</f>
        <v>0</v>
      </c>
    </row>
    <row r="65" spans="1:21" s="58" customFormat="1" ht="46.5" customHeight="1" x14ac:dyDescent="0.25">
      <c r="A65" s="64" t="s">
        <v>93</v>
      </c>
      <c r="B65" s="41" t="s">
        <v>78</v>
      </c>
      <c r="C65" s="41" t="s">
        <v>83</v>
      </c>
      <c r="D65" s="41" t="s">
        <v>78</v>
      </c>
      <c r="E65" s="41" t="s">
        <v>70</v>
      </c>
      <c r="F65" s="41" t="s">
        <v>43</v>
      </c>
      <c r="G65" s="41" t="s">
        <v>92</v>
      </c>
      <c r="H65" s="66" t="s">
        <v>49</v>
      </c>
      <c r="I65" s="41"/>
      <c r="J65" s="41"/>
      <c r="K65" s="41"/>
      <c r="L65" s="41"/>
      <c r="M65" s="41" t="s">
        <v>43</v>
      </c>
      <c r="N65" s="41" t="s">
        <v>92</v>
      </c>
      <c r="O65" s="103"/>
      <c r="P65" s="103"/>
      <c r="Q65" s="103"/>
      <c r="R65" s="103"/>
      <c r="S65" s="104">
        <f>S66</f>
        <v>0</v>
      </c>
      <c r="T65" s="104">
        <f>T66</f>
        <v>16793580</v>
      </c>
      <c r="U65" s="104">
        <f>U66</f>
        <v>0</v>
      </c>
    </row>
    <row r="66" spans="1:21" s="1" customFormat="1" ht="43.5" customHeight="1" x14ac:dyDescent="0.25">
      <c r="A66" s="16" t="s">
        <v>74</v>
      </c>
      <c r="B66" s="41" t="s">
        <v>78</v>
      </c>
      <c r="C66" s="41" t="s">
        <v>83</v>
      </c>
      <c r="D66" s="41" t="s">
        <v>78</v>
      </c>
      <c r="E66" s="41" t="s">
        <v>70</v>
      </c>
      <c r="F66" s="41" t="s">
        <v>43</v>
      </c>
      <c r="G66" s="41" t="s">
        <v>92</v>
      </c>
      <c r="H66" s="66" t="s">
        <v>49</v>
      </c>
      <c r="I66" s="66">
        <v>414</v>
      </c>
      <c r="J66" s="65"/>
      <c r="K66" s="65"/>
      <c r="L66" s="65"/>
      <c r="M66" s="65"/>
      <c r="N66" s="65"/>
      <c r="O66" s="65"/>
      <c r="P66" s="65"/>
      <c r="Q66" s="65"/>
      <c r="R66" s="65"/>
      <c r="S66" s="105">
        <f>S67</f>
        <v>0</v>
      </c>
      <c r="T66" s="105">
        <f>T67</f>
        <v>16793580</v>
      </c>
      <c r="U66" s="105">
        <f>U67</f>
        <v>0</v>
      </c>
    </row>
    <row r="67" spans="1:21" s="1" customFormat="1" ht="32.25" customHeight="1" x14ac:dyDescent="0.25">
      <c r="A67" s="67" t="s">
        <v>94</v>
      </c>
      <c r="B67" s="57" t="s">
        <v>78</v>
      </c>
      <c r="C67" s="57" t="s">
        <v>83</v>
      </c>
      <c r="D67" s="57" t="s">
        <v>78</v>
      </c>
      <c r="E67" s="57" t="s">
        <v>70</v>
      </c>
      <c r="F67" s="57" t="s">
        <v>43</v>
      </c>
      <c r="G67" s="57" t="s">
        <v>92</v>
      </c>
      <c r="H67" s="68" t="s">
        <v>49</v>
      </c>
      <c r="I67" s="68">
        <v>414</v>
      </c>
      <c r="J67" s="46" t="s">
        <v>24</v>
      </c>
      <c r="K67" s="46" t="s">
        <v>95</v>
      </c>
      <c r="L67" s="46" t="s">
        <v>60</v>
      </c>
      <c r="M67" s="65"/>
      <c r="N67" s="65"/>
      <c r="O67" s="65"/>
      <c r="P67" s="65"/>
      <c r="Q67" s="65"/>
      <c r="R67" s="65"/>
      <c r="S67" s="106">
        <v>0</v>
      </c>
      <c r="T67" s="107">
        <v>16793580</v>
      </c>
      <c r="U67" s="106">
        <v>0</v>
      </c>
    </row>
    <row r="68" spans="1:21" s="1" customFormat="1" ht="42.75" x14ac:dyDescent="0.25">
      <c r="A68" s="69" t="s">
        <v>98</v>
      </c>
      <c r="B68" s="41" t="s">
        <v>78</v>
      </c>
      <c r="C68" s="41" t="s">
        <v>83</v>
      </c>
      <c r="D68" s="41" t="s">
        <v>78</v>
      </c>
      <c r="E68" s="41" t="s">
        <v>70</v>
      </c>
      <c r="F68" s="41" t="s">
        <v>43</v>
      </c>
      <c r="G68" s="41" t="s">
        <v>92</v>
      </c>
      <c r="H68" s="32" t="s">
        <v>96</v>
      </c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105">
        <f>S69</f>
        <v>884000</v>
      </c>
      <c r="T68" s="105">
        <f>T69</f>
        <v>0</v>
      </c>
      <c r="U68" s="105">
        <f>U69</f>
        <v>0</v>
      </c>
    </row>
    <row r="69" spans="1:21" s="2" customFormat="1" ht="42.75" x14ac:dyDescent="0.25">
      <c r="A69" s="16" t="s">
        <v>74</v>
      </c>
      <c r="B69" s="41" t="s">
        <v>78</v>
      </c>
      <c r="C69" s="41" t="s">
        <v>83</v>
      </c>
      <c r="D69" s="41" t="s">
        <v>78</v>
      </c>
      <c r="E69" s="41" t="s">
        <v>70</v>
      </c>
      <c r="F69" s="41" t="s">
        <v>43</v>
      </c>
      <c r="G69" s="41" t="s">
        <v>92</v>
      </c>
      <c r="H69" s="32" t="s">
        <v>96</v>
      </c>
      <c r="I69" s="70">
        <v>414</v>
      </c>
      <c r="J69" s="30"/>
      <c r="K69" s="30"/>
      <c r="L69" s="30"/>
      <c r="M69" s="30"/>
      <c r="N69" s="30"/>
      <c r="O69" s="30"/>
      <c r="P69" s="30"/>
      <c r="Q69" s="29"/>
      <c r="R69" s="30"/>
      <c r="S69" s="102">
        <f>S70</f>
        <v>884000</v>
      </c>
      <c r="T69" s="102">
        <f>T70</f>
        <v>0</v>
      </c>
      <c r="U69" s="102">
        <f>U70</f>
        <v>0</v>
      </c>
    </row>
    <row r="70" spans="1:21" s="2" customFormat="1" ht="30" x14ac:dyDescent="0.25">
      <c r="A70" s="67" t="s">
        <v>94</v>
      </c>
      <c r="B70" s="57" t="s">
        <v>78</v>
      </c>
      <c r="C70" s="57" t="s">
        <v>83</v>
      </c>
      <c r="D70" s="57" t="s">
        <v>78</v>
      </c>
      <c r="E70" s="57" t="s">
        <v>70</v>
      </c>
      <c r="F70" s="57" t="s">
        <v>43</v>
      </c>
      <c r="G70" s="57" t="s">
        <v>92</v>
      </c>
      <c r="H70" s="46" t="s">
        <v>96</v>
      </c>
      <c r="I70" s="71">
        <v>414</v>
      </c>
      <c r="J70" s="46" t="s">
        <v>24</v>
      </c>
      <c r="K70" s="46" t="s">
        <v>95</v>
      </c>
      <c r="L70" s="46" t="s">
        <v>60</v>
      </c>
      <c r="M70" s="30"/>
      <c r="N70" s="30"/>
      <c r="O70" s="30"/>
      <c r="P70" s="30"/>
      <c r="Q70" s="29"/>
      <c r="R70" s="30"/>
      <c r="S70" s="108">
        <v>884000</v>
      </c>
      <c r="T70" s="109">
        <v>0</v>
      </c>
      <c r="U70" s="110">
        <v>0</v>
      </c>
    </row>
    <row r="71" spans="1:21" s="2" customFormat="1" ht="42.75" x14ac:dyDescent="0.25">
      <c r="A71" s="69" t="s">
        <v>97</v>
      </c>
      <c r="B71" s="41" t="s">
        <v>78</v>
      </c>
      <c r="C71" s="41" t="s">
        <v>83</v>
      </c>
      <c r="D71" s="41" t="s">
        <v>78</v>
      </c>
      <c r="E71" s="41" t="s">
        <v>70</v>
      </c>
      <c r="F71" s="41" t="s">
        <v>43</v>
      </c>
      <c r="G71" s="41" t="s">
        <v>92</v>
      </c>
      <c r="H71" s="32" t="s">
        <v>99</v>
      </c>
      <c r="I71" s="30"/>
      <c r="J71" s="30"/>
      <c r="K71" s="30"/>
      <c r="L71" s="30"/>
      <c r="M71" s="30"/>
      <c r="N71" s="30"/>
      <c r="O71" s="30"/>
      <c r="P71" s="30"/>
      <c r="Q71" s="29"/>
      <c r="R71" s="30"/>
      <c r="S71" s="102">
        <f>S72</f>
        <v>0</v>
      </c>
      <c r="T71" s="102">
        <f>T72</f>
        <v>884000</v>
      </c>
      <c r="U71" s="102">
        <f>U72</f>
        <v>0</v>
      </c>
    </row>
    <row r="72" spans="1:21" s="2" customFormat="1" ht="42.75" x14ac:dyDescent="0.25">
      <c r="A72" s="16" t="s">
        <v>74</v>
      </c>
      <c r="B72" s="41" t="s">
        <v>78</v>
      </c>
      <c r="C72" s="41" t="s">
        <v>83</v>
      </c>
      <c r="D72" s="41" t="s">
        <v>78</v>
      </c>
      <c r="E72" s="41" t="s">
        <v>70</v>
      </c>
      <c r="F72" s="41" t="s">
        <v>43</v>
      </c>
      <c r="G72" s="41" t="s">
        <v>92</v>
      </c>
      <c r="H72" s="32" t="s">
        <v>99</v>
      </c>
      <c r="I72" s="70">
        <v>414</v>
      </c>
      <c r="J72" s="30"/>
      <c r="K72" s="30"/>
      <c r="L72" s="30"/>
      <c r="M72" s="30"/>
      <c r="N72" s="30"/>
      <c r="O72" s="30"/>
      <c r="P72" s="30"/>
      <c r="Q72" s="29"/>
      <c r="R72" s="30"/>
      <c r="S72" s="102">
        <f>S73</f>
        <v>0</v>
      </c>
      <c r="T72" s="102">
        <f>T73</f>
        <v>884000</v>
      </c>
      <c r="U72" s="102">
        <f>U73</f>
        <v>0</v>
      </c>
    </row>
    <row r="73" spans="1:21" s="2" customFormat="1" ht="30" x14ac:dyDescent="0.25">
      <c r="A73" s="67" t="s">
        <v>94</v>
      </c>
      <c r="B73" s="57" t="s">
        <v>78</v>
      </c>
      <c r="C73" s="57" t="s">
        <v>83</v>
      </c>
      <c r="D73" s="57" t="s">
        <v>78</v>
      </c>
      <c r="E73" s="57" t="s">
        <v>70</v>
      </c>
      <c r="F73" s="57" t="s">
        <v>43</v>
      </c>
      <c r="G73" s="57" t="s">
        <v>92</v>
      </c>
      <c r="H73" s="46" t="s">
        <v>99</v>
      </c>
      <c r="I73" s="71">
        <v>414</v>
      </c>
      <c r="J73" s="46" t="s">
        <v>24</v>
      </c>
      <c r="K73" s="46" t="s">
        <v>95</v>
      </c>
      <c r="L73" s="46" t="s">
        <v>60</v>
      </c>
      <c r="M73" s="30"/>
      <c r="N73" s="30"/>
      <c r="O73" s="30"/>
      <c r="P73" s="30"/>
      <c r="Q73" s="29"/>
      <c r="R73" s="30"/>
      <c r="S73" s="108">
        <v>0</v>
      </c>
      <c r="T73" s="109">
        <v>884000</v>
      </c>
      <c r="U73" s="111">
        <v>0</v>
      </c>
    </row>
    <row r="74" spans="1:21" s="2" customFormat="1" ht="28.5" x14ac:dyDescent="0.25">
      <c r="A74" s="63" t="s">
        <v>100</v>
      </c>
      <c r="B74" s="72" t="s">
        <v>101</v>
      </c>
      <c r="C74" s="73"/>
      <c r="D74" s="74"/>
      <c r="E74" s="74"/>
      <c r="F74" s="74"/>
      <c r="G74" s="74"/>
      <c r="H74" s="74"/>
      <c r="I74" s="74"/>
      <c r="J74" s="30"/>
      <c r="K74" s="30"/>
      <c r="L74" s="30"/>
      <c r="M74" s="30"/>
      <c r="N74" s="30"/>
      <c r="O74" s="30"/>
      <c r="P74" s="30"/>
      <c r="Q74" s="29"/>
      <c r="R74" s="30"/>
      <c r="S74" s="102">
        <f>S75</f>
        <v>108340</v>
      </c>
      <c r="T74" s="102">
        <f t="shared" ref="T74:U74" si="20">T75</f>
        <v>0</v>
      </c>
      <c r="U74" s="102">
        <f t="shared" si="20"/>
        <v>0</v>
      </c>
    </row>
    <row r="75" spans="1:21" s="2" customFormat="1" ht="28.5" x14ac:dyDescent="0.25">
      <c r="A75" s="6" t="s">
        <v>69</v>
      </c>
      <c r="B75" s="72" t="s">
        <v>101</v>
      </c>
      <c r="C75" s="72" t="s">
        <v>83</v>
      </c>
      <c r="D75" s="75" t="s">
        <v>79</v>
      </c>
      <c r="E75" s="74"/>
      <c r="F75" s="74"/>
      <c r="G75" s="74"/>
      <c r="H75" s="74"/>
      <c r="I75" s="74"/>
      <c r="J75" s="30"/>
      <c r="K75" s="30"/>
      <c r="L75" s="30"/>
      <c r="M75" s="30"/>
      <c r="N75" s="30"/>
      <c r="O75" s="30"/>
      <c r="P75" s="30"/>
      <c r="Q75" s="29"/>
      <c r="R75" s="30"/>
      <c r="S75" s="102">
        <f>S76</f>
        <v>108340</v>
      </c>
      <c r="T75" s="102">
        <f t="shared" ref="T75:U75" si="21">T76</f>
        <v>0</v>
      </c>
      <c r="U75" s="102">
        <f t="shared" si="21"/>
        <v>0</v>
      </c>
    </row>
    <row r="76" spans="1:21" s="2" customFormat="1" ht="28.5" x14ac:dyDescent="0.25">
      <c r="A76" s="63" t="s">
        <v>102</v>
      </c>
      <c r="B76" s="72" t="s">
        <v>101</v>
      </c>
      <c r="C76" s="72" t="s">
        <v>83</v>
      </c>
      <c r="D76" s="75" t="s">
        <v>79</v>
      </c>
      <c r="E76" s="75" t="s">
        <v>103</v>
      </c>
      <c r="F76" s="74"/>
      <c r="G76" s="74"/>
      <c r="H76" s="74"/>
      <c r="I76" s="74"/>
      <c r="J76" s="30"/>
      <c r="K76" s="30"/>
      <c r="L76" s="30"/>
      <c r="M76" s="30"/>
      <c r="N76" s="30"/>
      <c r="O76" s="30"/>
      <c r="P76" s="30"/>
      <c r="Q76" s="29"/>
      <c r="R76" s="30"/>
      <c r="S76" s="102">
        <f>S77</f>
        <v>108340</v>
      </c>
      <c r="T76" s="102">
        <f t="shared" ref="T76:U76" si="22">T77</f>
        <v>0</v>
      </c>
      <c r="U76" s="102">
        <f t="shared" si="22"/>
        <v>0</v>
      </c>
    </row>
    <row r="77" spans="1:21" s="2" customFormat="1" x14ac:dyDescent="0.25">
      <c r="A77" s="63" t="s">
        <v>29</v>
      </c>
      <c r="B77" s="72" t="s">
        <v>101</v>
      </c>
      <c r="C77" s="72" t="s">
        <v>83</v>
      </c>
      <c r="D77" s="75" t="s">
        <v>79</v>
      </c>
      <c r="E77" s="75" t="s">
        <v>103</v>
      </c>
      <c r="F77" s="72" t="s">
        <v>30</v>
      </c>
      <c r="G77" s="74"/>
      <c r="H77" s="74"/>
      <c r="I77" s="74"/>
      <c r="J77" s="30"/>
      <c r="K77" s="30"/>
      <c r="L77" s="30"/>
      <c r="M77" s="30"/>
      <c r="N77" s="30"/>
      <c r="O77" s="30"/>
      <c r="P77" s="30"/>
      <c r="Q77" s="29"/>
      <c r="R77" s="30"/>
      <c r="S77" s="102">
        <f>S78</f>
        <v>108340</v>
      </c>
      <c r="T77" s="102">
        <f t="shared" ref="T77:U77" si="23">T78</f>
        <v>0</v>
      </c>
      <c r="U77" s="102">
        <f t="shared" si="23"/>
        <v>0</v>
      </c>
    </row>
    <row r="78" spans="1:21" s="2" customFormat="1" x14ac:dyDescent="0.25">
      <c r="A78" s="63" t="s">
        <v>104</v>
      </c>
      <c r="B78" s="72" t="s">
        <v>101</v>
      </c>
      <c r="C78" s="72" t="s">
        <v>83</v>
      </c>
      <c r="D78" s="75" t="s">
        <v>79</v>
      </c>
      <c r="E78" s="75" t="s">
        <v>103</v>
      </c>
      <c r="F78" s="72" t="s">
        <v>30</v>
      </c>
      <c r="G78" s="72" t="s">
        <v>105</v>
      </c>
      <c r="H78" s="74"/>
      <c r="I78" s="74"/>
      <c r="J78" s="30"/>
      <c r="K78" s="30"/>
      <c r="L78" s="30"/>
      <c r="M78" s="30"/>
      <c r="N78" s="30"/>
      <c r="O78" s="30"/>
      <c r="P78" s="30"/>
      <c r="Q78" s="29"/>
      <c r="R78" s="30"/>
      <c r="S78" s="102">
        <f>S79</f>
        <v>108340</v>
      </c>
      <c r="T78" s="102">
        <f t="shared" ref="T78:U78" si="24">T79</f>
        <v>0</v>
      </c>
      <c r="U78" s="102">
        <f t="shared" si="24"/>
        <v>0</v>
      </c>
    </row>
    <row r="79" spans="1:21" s="2" customFormat="1" ht="42.75" x14ac:dyDescent="0.25">
      <c r="A79" s="27" t="s">
        <v>84</v>
      </c>
      <c r="B79" s="72" t="s">
        <v>101</v>
      </c>
      <c r="C79" s="72" t="s">
        <v>83</v>
      </c>
      <c r="D79" s="75" t="s">
        <v>79</v>
      </c>
      <c r="E79" s="75" t="s">
        <v>103</v>
      </c>
      <c r="F79" s="72" t="s">
        <v>30</v>
      </c>
      <c r="G79" s="72" t="s">
        <v>105</v>
      </c>
      <c r="H79" s="32" t="s">
        <v>25</v>
      </c>
      <c r="I79" s="74"/>
      <c r="J79" s="30"/>
      <c r="K79" s="30"/>
      <c r="L79" s="30"/>
      <c r="M79" s="30"/>
      <c r="N79" s="30"/>
      <c r="O79" s="30"/>
      <c r="P79" s="30"/>
      <c r="Q79" s="29"/>
      <c r="R79" s="30"/>
      <c r="S79" s="102">
        <f>S80</f>
        <v>108340</v>
      </c>
      <c r="T79" s="102">
        <f t="shared" ref="T79:U79" si="25">T80</f>
        <v>0</v>
      </c>
      <c r="U79" s="102">
        <f t="shared" si="25"/>
        <v>0</v>
      </c>
    </row>
    <row r="80" spans="1:21" s="2" customFormat="1" ht="47.25" customHeight="1" x14ac:dyDescent="0.25">
      <c r="A80" s="63" t="s">
        <v>106</v>
      </c>
      <c r="B80" s="72" t="s">
        <v>101</v>
      </c>
      <c r="C80" s="72" t="s">
        <v>83</v>
      </c>
      <c r="D80" s="75" t="s">
        <v>79</v>
      </c>
      <c r="E80" s="75" t="s">
        <v>103</v>
      </c>
      <c r="F80" s="72" t="s">
        <v>30</v>
      </c>
      <c r="G80" s="72" t="s">
        <v>105</v>
      </c>
      <c r="H80" s="32" t="s">
        <v>25</v>
      </c>
      <c r="I80" s="75" t="s">
        <v>107</v>
      </c>
      <c r="J80" s="30"/>
      <c r="K80" s="30"/>
      <c r="L80" s="30"/>
      <c r="M80" s="30"/>
      <c r="N80" s="30"/>
      <c r="O80" s="30"/>
      <c r="P80" s="30"/>
      <c r="Q80" s="29"/>
      <c r="R80" s="30"/>
      <c r="S80" s="102">
        <f>S81</f>
        <v>108340</v>
      </c>
      <c r="T80" s="102">
        <f t="shared" ref="T80:U80" si="26">T81</f>
        <v>0</v>
      </c>
      <c r="U80" s="102">
        <f t="shared" si="26"/>
        <v>0</v>
      </c>
    </row>
    <row r="81" spans="1:21" s="2" customFormat="1" ht="45" x14ac:dyDescent="0.25">
      <c r="A81" s="76" t="s">
        <v>108</v>
      </c>
      <c r="B81" s="77" t="s">
        <v>101</v>
      </c>
      <c r="C81" s="77" t="s">
        <v>83</v>
      </c>
      <c r="D81" s="78" t="s">
        <v>79</v>
      </c>
      <c r="E81" s="78" t="s">
        <v>103</v>
      </c>
      <c r="F81" s="77" t="s">
        <v>30</v>
      </c>
      <c r="G81" s="77" t="s">
        <v>105</v>
      </c>
      <c r="H81" s="46" t="s">
        <v>25</v>
      </c>
      <c r="I81" s="78" t="s">
        <v>107</v>
      </c>
      <c r="J81" s="29" t="s">
        <v>109</v>
      </c>
      <c r="K81" s="71">
        <v>400</v>
      </c>
      <c r="L81" s="71">
        <v>2017</v>
      </c>
      <c r="M81" s="30"/>
      <c r="N81" s="30"/>
      <c r="O81" s="30"/>
      <c r="P81" s="30"/>
      <c r="Q81" s="29"/>
      <c r="R81" s="30"/>
      <c r="S81" s="108">
        <v>108340</v>
      </c>
      <c r="T81" s="112">
        <v>0</v>
      </c>
      <c r="U81" s="79">
        <v>0</v>
      </c>
    </row>
  </sheetData>
  <mergeCells count="2">
    <mergeCell ref="A2:U3"/>
    <mergeCell ref="A1:U1"/>
  </mergeCells>
  <pageMargins left="0.11811023622047245" right="0.11811023622047245" top="0.74803149606299213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8"/>
  <sheetViews>
    <sheetView tabSelected="1" workbookViewId="0">
      <selection activeCell="T39" sqref="T39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61" t="s">
        <v>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1:250" ht="13.5" customHeight="1" x14ac:dyDescent="0.25">
      <c r="A2" s="61" t="s">
        <v>110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50" ht="27" customHeight="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50" ht="48.75" customHeight="1" x14ac:dyDescent="0.25">
      <c r="A4" s="20" t="s">
        <v>3</v>
      </c>
      <c r="B4" s="21" t="s">
        <v>65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66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63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130110</v>
      </c>
      <c r="T5" s="43">
        <f t="shared" si="0"/>
        <v>5009497.74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9"/>
      <c r="N6" s="79"/>
      <c r="O6" s="79"/>
      <c r="P6" s="79"/>
      <c r="Q6" s="79"/>
      <c r="R6" s="79"/>
      <c r="S6" s="79"/>
      <c r="T6" s="79"/>
      <c r="U6" s="79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#REF!+M25+#REF!</f>
        <v>#REF!</v>
      </c>
      <c r="N7" s="43" t="e">
        <f>#REF!+N25+#REF!</f>
        <v>#REF!</v>
      </c>
      <c r="O7" s="43" t="e">
        <f>#REF!+O25+#REF!</f>
        <v>#REF!</v>
      </c>
      <c r="P7" s="43" t="e">
        <f>#REF!+P25+#REF!</f>
        <v>#REF!</v>
      </c>
      <c r="Q7" s="43" t="e">
        <f>#REF!+Q25+#REF!</f>
        <v>#REF!</v>
      </c>
      <c r="R7" s="43" t="e">
        <f>#REF!+R25+#REF!</f>
        <v>#REF!</v>
      </c>
      <c r="S7" s="43">
        <f>S22+S46</f>
        <v>0</v>
      </c>
      <c r="T7" s="43">
        <f t="shared" ref="T7:U7" si="1">T22+T46</f>
        <v>4879387.74</v>
      </c>
      <c r="U7" s="43">
        <f t="shared" si="1"/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#REF!+#REF!+#REF!+#REF!+M38</f>
        <v>#REF!</v>
      </c>
      <c r="N8" s="43" t="e">
        <f>#REF!+#REF!+#REF!+#REF!+N38</f>
        <v>#REF!</v>
      </c>
      <c r="O8" s="43" t="e">
        <f>#REF!+#REF!+#REF!+#REF!+O38</f>
        <v>#REF!</v>
      </c>
      <c r="P8" s="43" t="e">
        <f>#REF!+#REF!+#REF!+#REF!+P38</f>
        <v>#REF!</v>
      </c>
      <c r="Q8" s="43" t="e">
        <f>#REF!+#REF!+#REF!+#REF!+Q38</f>
        <v>#REF!</v>
      </c>
      <c r="R8" s="43" t="e">
        <f>#REF!+#REF!+#REF!+#REF!+R38</f>
        <v>#REF!</v>
      </c>
      <c r="S8" s="43">
        <f>S14+S39</f>
        <v>130110</v>
      </c>
      <c r="T8" s="43">
        <f t="shared" ref="T8:U8" si="2">T14+T39</f>
        <v>130110</v>
      </c>
      <c r="U8" s="43">
        <f t="shared" si="2"/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1.5" customHeight="1" x14ac:dyDescent="0.25">
      <c r="A9" s="6" t="s">
        <v>111</v>
      </c>
      <c r="B9" s="32" t="s">
        <v>19</v>
      </c>
      <c r="C9" s="32"/>
      <c r="D9" s="113"/>
      <c r="E9" s="113"/>
      <c r="F9" s="113"/>
      <c r="G9" s="113"/>
      <c r="H9" s="113"/>
      <c r="I9" s="113"/>
      <c r="J9" s="25"/>
      <c r="K9" s="25"/>
      <c r="L9" s="25"/>
      <c r="M9" s="43"/>
      <c r="N9" s="43"/>
      <c r="O9" s="43"/>
      <c r="P9" s="43"/>
      <c r="Q9" s="43"/>
      <c r="R9" s="43"/>
      <c r="S9" s="43">
        <f>S10</f>
        <v>130110</v>
      </c>
      <c r="T9" s="43">
        <f t="shared" ref="T9:U9" si="3">T10</f>
        <v>0</v>
      </c>
      <c r="U9" s="43">
        <f t="shared" si="3"/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2.25" customHeight="1" x14ac:dyDescent="0.25">
      <c r="A10" s="60" t="s">
        <v>85</v>
      </c>
      <c r="B10" s="32" t="s">
        <v>19</v>
      </c>
      <c r="C10" s="32" t="s">
        <v>83</v>
      </c>
      <c r="D10" s="32" t="s">
        <v>88</v>
      </c>
      <c r="E10" s="113"/>
      <c r="F10" s="113"/>
      <c r="G10" s="113"/>
      <c r="H10" s="113"/>
      <c r="I10" s="113"/>
      <c r="J10" s="25"/>
      <c r="K10" s="25"/>
      <c r="L10" s="25"/>
      <c r="M10" s="43"/>
      <c r="N10" s="43"/>
      <c r="O10" s="43"/>
      <c r="P10" s="43"/>
      <c r="Q10" s="43"/>
      <c r="R10" s="43"/>
      <c r="S10" s="43">
        <f>S11</f>
        <v>130110</v>
      </c>
      <c r="T10" s="43">
        <f t="shared" ref="T10:U10" si="4">T11</f>
        <v>0</v>
      </c>
      <c r="U10" s="43">
        <f t="shared" si="4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31.5" customHeight="1" x14ac:dyDescent="0.25">
      <c r="A11" s="6" t="s">
        <v>112</v>
      </c>
      <c r="B11" s="32" t="s">
        <v>19</v>
      </c>
      <c r="C11" s="32" t="s">
        <v>83</v>
      </c>
      <c r="D11" s="32" t="s">
        <v>88</v>
      </c>
      <c r="E11" s="113" t="s">
        <v>113</v>
      </c>
      <c r="F11" s="113"/>
      <c r="G11" s="113"/>
      <c r="H11" s="113"/>
      <c r="I11" s="113"/>
      <c r="J11" s="25"/>
      <c r="K11" s="25"/>
      <c r="L11" s="25"/>
      <c r="M11" s="43"/>
      <c r="N11" s="43"/>
      <c r="O11" s="43"/>
      <c r="P11" s="43"/>
      <c r="Q11" s="43"/>
      <c r="R11" s="43"/>
      <c r="S11" s="43">
        <f>S12</f>
        <v>130110</v>
      </c>
      <c r="T11" s="43">
        <f t="shared" ref="T11:U11" si="5">T12</f>
        <v>0</v>
      </c>
      <c r="U11" s="43">
        <f t="shared" si="5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ht="17.25" customHeight="1" x14ac:dyDescent="0.25">
      <c r="A12" s="26" t="s">
        <v>16</v>
      </c>
      <c r="B12" s="32" t="s">
        <v>19</v>
      </c>
      <c r="C12" s="32" t="s">
        <v>83</v>
      </c>
      <c r="D12" s="32" t="s">
        <v>88</v>
      </c>
      <c r="E12" s="113" t="s">
        <v>113</v>
      </c>
      <c r="F12" s="32" t="s">
        <v>18</v>
      </c>
      <c r="G12" s="32"/>
      <c r="H12" s="113"/>
      <c r="I12" s="113"/>
      <c r="J12" s="25"/>
      <c r="K12" s="25"/>
      <c r="L12" s="25"/>
      <c r="M12" s="43"/>
      <c r="N12" s="43"/>
      <c r="O12" s="43"/>
      <c r="P12" s="43"/>
      <c r="Q12" s="43"/>
      <c r="R12" s="43"/>
      <c r="S12" s="43">
        <f>S13</f>
        <v>130110</v>
      </c>
      <c r="T12" s="43">
        <f t="shared" ref="T12:U12" si="6">T13</f>
        <v>0</v>
      </c>
      <c r="U12" s="43">
        <f t="shared" si="6"/>
        <v>0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</row>
    <row r="13" spans="1:250" ht="17.25" customHeight="1" x14ac:dyDescent="0.25">
      <c r="A13" s="26" t="s">
        <v>0</v>
      </c>
      <c r="B13" s="32" t="s">
        <v>19</v>
      </c>
      <c r="C13" s="32" t="s">
        <v>83</v>
      </c>
      <c r="D13" s="32" t="s">
        <v>88</v>
      </c>
      <c r="E13" s="113" t="s">
        <v>113</v>
      </c>
      <c r="F13" s="32" t="s">
        <v>18</v>
      </c>
      <c r="G13" s="32" t="s">
        <v>19</v>
      </c>
      <c r="H13" s="113"/>
      <c r="I13" s="113"/>
      <c r="J13" s="25"/>
      <c r="K13" s="25"/>
      <c r="L13" s="25"/>
      <c r="M13" s="43"/>
      <c r="N13" s="43"/>
      <c r="O13" s="43"/>
      <c r="P13" s="43"/>
      <c r="Q13" s="43"/>
      <c r="R13" s="43"/>
      <c r="S13" s="43">
        <f>S14</f>
        <v>130110</v>
      </c>
      <c r="T13" s="43">
        <f t="shared" ref="T13:U13" si="7">T14</f>
        <v>0</v>
      </c>
      <c r="U13" s="43">
        <f t="shared" si="7"/>
        <v>0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</row>
    <row r="14" spans="1:250" ht="47.25" customHeight="1" x14ac:dyDescent="0.25">
      <c r="A14" s="27" t="s">
        <v>84</v>
      </c>
      <c r="B14" s="32" t="s">
        <v>19</v>
      </c>
      <c r="C14" s="32" t="s">
        <v>83</v>
      </c>
      <c r="D14" s="32" t="s">
        <v>88</v>
      </c>
      <c r="E14" s="113" t="s">
        <v>113</v>
      </c>
      <c r="F14" s="32" t="s">
        <v>18</v>
      </c>
      <c r="G14" s="32" t="s">
        <v>19</v>
      </c>
      <c r="H14" s="32" t="s">
        <v>25</v>
      </c>
      <c r="I14" s="113"/>
      <c r="J14" s="25"/>
      <c r="K14" s="25"/>
      <c r="L14" s="25"/>
      <c r="M14" s="43"/>
      <c r="N14" s="43"/>
      <c r="O14" s="43"/>
      <c r="P14" s="43"/>
      <c r="Q14" s="43"/>
      <c r="R14" s="43"/>
      <c r="S14" s="43">
        <f>S15</f>
        <v>130110</v>
      </c>
      <c r="T14" s="43">
        <f t="shared" ref="T14:U14" si="8">T15</f>
        <v>0</v>
      </c>
      <c r="U14" s="43">
        <f t="shared" si="8"/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17.25" customHeight="1" x14ac:dyDescent="0.25">
      <c r="A15" s="114" t="s">
        <v>114</v>
      </c>
      <c r="B15" s="32" t="s">
        <v>19</v>
      </c>
      <c r="C15" s="32" t="s">
        <v>83</v>
      </c>
      <c r="D15" s="32" t="s">
        <v>88</v>
      </c>
      <c r="E15" s="113" t="s">
        <v>113</v>
      </c>
      <c r="F15" s="32" t="s">
        <v>18</v>
      </c>
      <c r="G15" s="32" t="s">
        <v>19</v>
      </c>
      <c r="H15" s="32" t="s">
        <v>25</v>
      </c>
      <c r="I15" s="113" t="s">
        <v>115</v>
      </c>
      <c r="J15" s="25"/>
      <c r="K15" s="25"/>
      <c r="L15" s="25"/>
      <c r="M15" s="43"/>
      <c r="N15" s="43"/>
      <c r="O15" s="43"/>
      <c r="P15" s="43"/>
      <c r="Q15" s="43"/>
      <c r="R15" s="43"/>
      <c r="S15" s="43">
        <f>S16</f>
        <v>130110</v>
      </c>
      <c r="T15" s="43">
        <f t="shared" ref="T15:U15" si="9">T16</f>
        <v>0</v>
      </c>
      <c r="U15" s="43">
        <f t="shared" si="9"/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45.75" customHeight="1" x14ac:dyDescent="0.25">
      <c r="A16" s="115" t="s">
        <v>116</v>
      </c>
      <c r="B16" s="46" t="s">
        <v>19</v>
      </c>
      <c r="C16" s="46" t="s">
        <v>83</v>
      </c>
      <c r="D16" s="46" t="s">
        <v>88</v>
      </c>
      <c r="E16" s="116" t="s">
        <v>113</v>
      </c>
      <c r="F16" s="46" t="s">
        <v>18</v>
      </c>
      <c r="G16" s="46" t="s">
        <v>19</v>
      </c>
      <c r="H16" s="46" t="s">
        <v>25</v>
      </c>
      <c r="I16" s="116" t="s">
        <v>115</v>
      </c>
      <c r="J16" s="44" t="s">
        <v>117</v>
      </c>
      <c r="K16" s="44" t="s">
        <v>118</v>
      </c>
      <c r="L16" s="44">
        <v>2017</v>
      </c>
      <c r="M16" s="43"/>
      <c r="N16" s="43"/>
      <c r="O16" s="43"/>
      <c r="P16" s="43"/>
      <c r="Q16" s="43"/>
      <c r="R16" s="43"/>
      <c r="S16" s="87">
        <v>130110</v>
      </c>
      <c r="T16" s="87">
        <v>0</v>
      </c>
      <c r="U16" s="87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4.5" customHeight="1" x14ac:dyDescent="0.25">
      <c r="A17" s="6" t="s">
        <v>67</v>
      </c>
      <c r="B17" s="31">
        <v>22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43"/>
      <c r="N17" s="43"/>
      <c r="O17" s="43"/>
      <c r="P17" s="43"/>
      <c r="Q17" s="43"/>
      <c r="R17" s="43"/>
      <c r="S17" s="43">
        <f>S18+S46</f>
        <v>0</v>
      </c>
      <c r="T17" s="43">
        <f>T18+T46</f>
        <v>5009497.74</v>
      </c>
      <c r="U17" s="43">
        <f>U18+U46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30.75" customHeight="1" x14ac:dyDescent="0.25">
      <c r="A18" s="60" t="s">
        <v>85</v>
      </c>
      <c r="B18" s="31">
        <v>22</v>
      </c>
      <c r="C18" s="31">
        <v>0</v>
      </c>
      <c r="D18" s="31">
        <v>91</v>
      </c>
      <c r="E18" s="44"/>
      <c r="F18" s="46"/>
      <c r="G18" s="46"/>
      <c r="H18" s="46"/>
      <c r="I18" s="40"/>
      <c r="J18" s="46"/>
      <c r="K18" s="46"/>
      <c r="L18" s="46"/>
      <c r="M18" s="85"/>
      <c r="N18" s="85"/>
      <c r="O18" s="85"/>
      <c r="P18" s="85"/>
      <c r="Q18" s="85"/>
      <c r="R18" s="82"/>
      <c r="S18" s="81">
        <f>S19</f>
        <v>0</v>
      </c>
      <c r="T18" s="81">
        <f>T19</f>
        <v>2602200</v>
      </c>
      <c r="U18" s="81">
        <f>U19</f>
        <v>0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50" ht="16.5" customHeight="1" x14ac:dyDescent="0.25">
      <c r="A19" s="6" t="s">
        <v>68</v>
      </c>
      <c r="B19" s="31">
        <v>22</v>
      </c>
      <c r="C19" s="31">
        <v>0</v>
      </c>
      <c r="D19" s="31">
        <v>91</v>
      </c>
      <c r="E19" s="31">
        <v>922</v>
      </c>
      <c r="F19" s="46"/>
      <c r="G19" s="46"/>
      <c r="H19" s="46"/>
      <c r="I19" s="40"/>
      <c r="J19" s="46"/>
      <c r="K19" s="46"/>
      <c r="L19" s="46"/>
      <c r="M19" s="85"/>
      <c r="N19" s="85"/>
      <c r="O19" s="85"/>
      <c r="P19" s="85"/>
      <c r="Q19" s="85"/>
      <c r="R19" s="82"/>
      <c r="S19" s="81">
        <f>S20</f>
        <v>0</v>
      </c>
      <c r="T19" s="81">
        <f>T20</f>
        <v>2602200</v>
      </c>
      <c r="U19" s="81">
        <f>U20</f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50" ht="19.5" customHeight="1" x14ac:dyDescent="0.25">
      <c r="A20" s="26" t="s">
        <v>16</v>
      </c>
      <c r="B20" s="31">
        <v>22</v>
      </c>
      <c r="C20" s="31">
        <v>0</v>
      </c>
      <c r="D20" s="31">
        <v>91</v>
      </c>
      <c r="E20" s="31">
        <v>922</v>
      </c>
      <c r="F20" s="32" t="s">
        <v>18</v>
      </c>
      <c r="G20" s="32"/>
      <c r="H20" s="46"/>
      <c r="I20" s="40"/>
      <c r="J20" s="46"/>
      <c r="K20" s="46"/>
      <c r="L20" s="46"/>
      <c r="M20" s="85"/>
      <c r="N20" s="85"/>
      <c r="O20" s="85"/>
      <c r="P20" s="85"/>
      <c r="Q20" s="85"/>
      <c r="R20" s="82"/>
      <c r="S20" s="81">
        <f>S21</f>
        <v>0</v>
      </c>
      <c r="T20" s="81">
        <f>T21</f>
        <v>2602200</v>
      </c>
      <c r="U20" s="81">
        <f>U21</f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50" ht="19.5" customHeight="1" x14ac:dyDescent="0.25">
      <c r="A21" s="26" t="s">
        <v>0</v>
      </c>
      <c r="B21" s="31">
        <v>22</v>
      </c>
      <c r="C21" s="31">
        <v>0</v>
      </c>
      <c r="D21" s="31">
        <v>91</v>
      </c>
      <c r="E21" s="31">
        <v>922</v>
      </c>
      <c r="F21" s="32" t="s">
        <v>18</v>
      </c>
      <c r="G21" s="32" t="s">
        <v>19</v>
      </c>
      <c r="H21" s="46"/>
      <c r="I21" s="40"/>
      <c r="J21" s="46"/>
      <c r="K21" s="46"/>
      <c r="L21" s="46"/>
      <c r="M21" s="85"/>
      <c r="N21" s="85"/>
      <c r="O21" s="85"/>
      <c r="P21" s="85"/>
      <c r="Q21" s="85"/>
      <c r="R21" s="82"/>
      <c r="S21" s="81">
        <f>S22+S39</f>
        <v>0</v>
      </c>
      <c r="T21" s="81">
        <f t="shared" ref="T21:U21" si="10">T22+T39</f>
        <v>2602200</v>
      </c>
      <c r="U21" s="81">
        <f t="shared" si="10"/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50" ht="30.75" customHeight="1" x14ac:dyDescent="0.25">
      <c r="A22" s="27" t="s">
        <v>31</v>
      </c>
      <c r="B22" s="31">
        <v>22</v>
      </c>
      <c r="C22" s="31">
        <v>0</v>
      </c>
      <c r="D22" s="31">
        <v>91</v>
      </c>
      <c r="E22" s="31">
        <v>922</v>
      </c>
      <c r="F22" s="32" t="s">
        <v>18</v>
      </c>
      <c r="G22" s="32" t="s">
        <v>19</v>
      </c>
      <c r="H22" s="32" t="s">
        <v>32</v>
      </c>
      <c r="I22" s="39"/>
      <c r="J22" s="53"/>
      <c r="K22" s="53"/>
      <c r="L22" s="53"/>
      <c r="M22" s="80">
        <f>M23</f>
        <v>0</v>
      </c>
      <c r="N22" s="80">
        <f t="shared" ref="N22:T24" si="11">N23</f>
        <v>0</v>
      </c>
      <c r="O22" s="80">
        <f t="shared" si="11"/>
        <v>0</v>
      </c>
      <c r="P22" s="80">
        <f t="shared" si="11"/>
        <v>0</v>
      </c>
      <c r="Q22" s="80">
        <f t="shared" si="11"/>
        <v>0</v>
      </c>
      <c r="R22" s="80">
        <f t="shared" si="11"/>
        <v>871226</v>
      </c>
      <c r="S22" s="80">
        <f t="shared" si="11"/>
        <v>0</v>
      </c>
      <c r="T22" s="80">
        <f t="shared" si="11"/>
        <v>2472090</v>
      </c>
      <c r="U22" s="80">
        <v>0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50" ht="21.75" customHeight="1" x14ac:dyDescent="0.25">
      <c r="A23" s="114" t="s">
        <v>114</v>
      </c>
      <c r="B23" s="31">
        <v>22</v>
      </c>
      <c r="C23" s="31">
        <v>0</v>
      </c>
      <c r="D23" s="31">
        <v>91</v>
      </c>
      <c r="E23" s="31">
        <v>922</v>
      </c>
      <c r="F23" s="32" t="s">
        <v>18</v>
      </c>
      <c r="G23" s="32" t="s">
        <v>19</v>
      </c>
      <c r="H23" s="32" t="s">
        <v>32</v>
      </c>
      <c r="I23" s="36" t="s">
        <v>115</v>
      </c>
      <c r="J23" s="46"/>
      <c r="K23" s="46"/>
      <c r="L23" s="46"/>
      <c r="M23" s="83">
        <f>M24</f>
        <v>0</v>
      </c>
      <c r="N23" s="83">
        <f t="shared" si="11"/>
        <v>0</v>
      </c>
      <c r="O23" s="83">
        <f t="shared" si="11"/>
        <v>0</v>
      </c>
      <c r="P23" s="83">
        <f t="shared" si="11"/>
        <v>0</v>
      </c>
      <c r="Q23" s="83">
        <f t="shared" si="11"/>
        <v>0</v>
      </c>
      <c r="R23" s="83">
        <f t="shared" si="11"/>
        <v>871226</v>
      </c>
      <c r="S23" s="80">
        <v>0</v>
      </c>
      <c r="T23" s="80">
        <f>T25</f>
        <v>2472090</v>
      </c>
      <c r="U23" s="83"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17" customFormat="1" ht="1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49</v>
      </c>
      <c r="I24" s="40" t="s">
        <v>45</v>
      </c>
      <c r="J24" s="46"/>
      <c r="K24" s="46"/>
      <c r="L24" s="46"/>
      <c r="M24" s="83">
        <f>M25</f>
        <v>0</v>
      </c>
      <c r="N24" s="83">
        <f t="shared" si="11"/>
        <v>0</v>
      </c>
      <c r="O24" s="83">
        <f t="shared" si="11"/>
        <v>0</v>
      </c>
      <c r="P24" s="83">
        <f t="shared" si="11"/>
        <v>0</v>
      </c>
      <c r="Q24" s="83">
        <f t="shared" si="11"/>
        <v>0</v>
      </c>
      <c r="R24" s="83">
        <f t="shared" si="11"/>
        <v>871226</v>
      </c>
      <c r="S24" s="83">
        <f t="shared" si="11"/>
        <v>0</v>
      </c>
      <c r="T24" s="83">
        <f t="shared" si="11"/>
        <v>2472090</v>
      </c>
      <c r="U24" s="83"/>
      <c r="V24" s="49"/>
      <c r="W24" s="49"/>
    </row>
    <row r="25" spans="1:250" s="17" customFormat="1" ht="30.75" customHeight="1" x14ac:dyDescent="0.25">
      <c r="A25" s="48" t="s">
        <v>119</v>
      </c>
      <c r="B25" s="44">
        <v>22</v>
      </c>
      <c r="C25" s="44">
        <v>0</v>
      </c>
      <c r="D25" s="44">
        <v>91</v>
      </c>
      <c r="E25" s="44">
        <v>922</v>
      </c>
      <c r="F25" s="46" t="s">
        <v>18</v>
      </c>
      <c r="G25" s="46" t="s">
        <v>19</v>
      </c>
      <c r="H25" s="46" t="s">
        <v>32</v>
      </c>
      <c r="I25" s="40" t="s">
        <v>115</v>
      </c>
      <c r="J25" s="46" t="s">
        <v>24</v>
      </c>
      <c r="K25" s="46" t="s">
        <v>120</v>
      </c>
      <c r="L25" s="46" t="s">
        <v>60</v>
      </c>
      <c r="M25" s="85"/>
      <c r="N25" s="85"/>
      <c r="O25" s="85"/>
      <c r="P25" s="85"/>
      <c r="Q25" s="85"/>
      <c r="R25" s="82">
        <v>871226</v>
      </c>
      <c r="S25" s="82">
        <v>0</v>
      </c>
      <c r="T25" s="82">
        <v>2472090</v>
      </c>
      <c r="U25" s="82">
        <v>0</v>
      </c>
      <c r="V25" s="49"/>
      <c r="W25" s="49"/>
    </row>
    <row r="26" spans="1:250" s="18" customFormat="1" ht="34.5" hidden="1" customHeight="1" x14ac:dyDescent="0.25">
      <c r="A26" s="7" t="s">
        <v>20</v>
      </c>
      <c r="B26" s="31">
        <v>51</v>
      </c>
      <c r="C26" s="31">
        <v>0</v>
      </c>
      <c r="D26" s="31"/>
      <c r="E26" s="31">
        <v>851</v>
      </c>
      <c r="F26" s="32" t="s">
        <v>18</v>
      </c>
      <c r="G26" s="32" t="s">
        <v>19</v>
      </c>
      <c r="H26" s="32" t="s">
        <v>25</v>
      </c>
      <c r="I26" s="36"/>
      <c r="J26" s="53"/>
      <c r="K26" s="53"/>
      <c r="L26" s="53"/>
      <c r="M26" s="80">
        <f t="shared" ref="M26:M27" si="12">M27</f>
        <v>0</v>
      </c>
      <c r="N26" s="91"/>
      <c r="O26" s="91"/>
      <c r="P26" s="91"/>
      <c r="Q26" s="91"/>
      <c r="R26" s="92"/>
      <c r="S26" s="82">
        <f t="shared" ref="S26:S44" si="13">M26+R26</f>
        <v>0</v>
      </c>
      <c r="T26" s="92"/>
      <c r="U26" s="82"/>
      <c r="V26" s="50"/>
      <c r="W26" s="50"/>
    </row>
    <row r="27" spans="1:250" s="17" customFormat="1" ht="30" hidden="1" x14ac:dyDescent="0.25">
      <c r="A27" s="10" t="s">
        <v>22</v>
      </c>
      <c r="B27" s="34">
        <v>51</v>
      </c>
      <c r="C27" s="34">
        <v>0</v>
      </c>
      <c r="D27" s="34"/>
      <c r="E27" s="34">
        <v>851</v>
      </c>
      <c r="F27" s="33" t="s">
        <v>18</v>
      </c>
      <c r="G27" s="33" t="s">
        <v>19</v>
      </c>
      <c r="H27" s="33" t="s">
        <v>25</v>
      </c>
      <c r="I27" s="37" t="s">
        <v>23</v>
      </c>
      <c r="J27" s="46"/>
      <c r="K27" s="46"/>
      <c r="L27" s="46"/>
      <c r="M27" s="83">
        <f t="shared" si="12"/>
        <v>0</v>
      </c>
      <c r="N27" s="85"/>
      <c r="O27" s="85"/>
      <c r="P27" s="85"/>
      <c r="Q27" s="85"/>
      <c r="R27" s="82"/>
      <c r="S27" s="82">
        <f t="shared" si="13"/>
        <v>0</v>
      </c>
      <c r="T27" s="82"/>
      <c r="U27" s="82"/>
      <c r="V27" s="49"/>
      <c r="W27" s="49"/>
    </row>
    <row r="28" spans="1:250" s="17" customFormat="1" hidden="1" x14ac:dyDescent="0.25">
      <c r="A28" s="10" t="s">
        <v>46</v>
      </c>
      <c r="B28" s="34">
        <v>51</v>
      </c>
      <c r="C28" s="34">
        <v>0</v>
      </c>
      <c r="D28" s="34"/>
      <c r="E28" s="34">
        <v>851</v>
      </c>
      <c r="F28" s="33" t="s">
        <v>18</v>
      </c>
      <c r="G28" s="33" t="s">
        <v>19</v>
      </c>
      <c r="H28" s="33" t="s">
        <v>25</v>
      </c>
      <c r="I28" s="37" t="s">
        <v>45</v>
      </c>
      <c r="J28" s="46"/>
      <c r="K28" s="46"/>
      <c r="L28" s="46"/>
      <c r="M28" s="83">
        <f>M29+M30+M31+M32</f>
        <v>0</v>
      </c>
      <c r="N28" s="85"/>
      <c r="O28" s="85"/>
      <c r="P28" s="85"/>
      <c r="Q28" s="85"/>
      <c r="R28" s="82"/>
      <c r="S28" s="82">
        <f t="shared" si="13"/>
        <v>0</v>
      </c>
      <c r="T28" s="82"/>
      <c r="U28" s="82"/>
      <c r="V28" s="49"/>
      <c r="W28" s="49"/>
    </row>
    <row r="29" spans="1:250" ht="30" hidden="1" x14ac:dyDescent="0.25">
      <c r="A29" s="51" t="s">
        <v>26</v>
      </c>
      <c r="B29" s="34"/>
      <c r="C29" s="34"/>
      <c r="D29" s="34"/>
      <c r="E29" s="34"/>
      <c r="F29" s="33"/>
      <c r="G29" s="33"/>
      <c r="H29" s="33"/>
      <c r="I29" s="37"/>
      <c r="J29" s="46" t="s">
        <v>24</v>
      </c>
      <c r="K29" s="46"/>
      <c r="L29" s="46"/>
      <c r="M29" s="85"/>
      <c r="N29" s="89">
        <v>1095620</v>
      </c>
      <c r="O29" s="85">
        <f>N29*5/100</f>
        <v>54781</v>
      </c>
      <c r="P29" s="85">
        <f>N29*95/100</f>
        <v>1040839</v>
      </c>
      <c r="Q29" s="85"/>
      <c r="R29" s="90"/>
      <c r="S29" s="82">
        <f t="shared" si="13"/>
        <v>0</v>
      </c>
      <c r="T29" s="90"/>
      <c r="U29" s="82"/>
    </row>
    <row r="30" spans="1:250" ht="45" hidden="1" x14ac:dyDescent="0.25">
      <c r="A30" s="51" t="s">
        <v>28</v>
      </c>
      <c r="B30" s="44"/>
      <c r="C30" s="44"/>
      <c r="D30" s="44"/>
      <c r="E30" s="44"/>
      <c r="F30" s="46"/>
      <c r="G30" s="46"/>
      <c r="H30" s="46"/>
      <c r="I30" s="40"/>
      <c r="J30" s="46" t="s">
        <v>24</v>
      </c>
      <c r="K30" s="46"/>
      <c r="L30" s="46"/>
      <c r="M30" s="85"/>
      <c r="N30" s="89">
        <v>1135010</v>
      </c>
      <c r="O30" s="85">
        <f>N30*5/100</f>
        <v>56750.5</v>
      </c>
      <c r="P30" s="85">
        <f>N30*95/100</f>
        <v>1078259.5</v>
      </c>
      <c r="Q30" s="85"/>
      <c r="R30" s="90"/>
      <c r="S30" s="82">
        <f t="shared" si="13"/>
        <v>0</v>
      </c>
      <c r="T30" s="90"/>
      <c r="U30" s="82"/>
    </row>
    <row r="31" spans="1:250" ht="30" hidden="1" x14ac:dyDescent="0.25">
      <c r="A31" s="51" t="s">
        <v>27</v>
      </c>
      <c r="B31" s="44"/>
      <c r="C31" s="44"/>
      <c r="D31" s="44"/>
      <c r="E31" s="44"/>
      <c r="F31" s="46"/>
      <c r="G31" s="46"/>
      <c r="H31" s="46"/>
      <c r="I31" s="40"/>
      <c r="J31" s="46" t="s">
        <v>24</v>
      </c>
      <c r="K31" s="46"/>
      <c r="L31" s="46"/>
      <c r="M31" s="85"/>
      <c r="N31" s="89">
        <v>1178220</v>
      </c>
      <c r="O31" s="85">
        <f>N31*5/100</f>
        <v>58911</v>
      </c>
      <c r="P31" s="85">
        <f>N31*95/100</f>
        <v>1119309</v>
      </c>
      <c r="Q31" s="85"/>
      <c r="R31" s="90"/>
      <c r="S31" s="82">
        <f t="shared" si="13"/>
        <v>0</v>
      </c>
      <c r="T31" s="90"/>
      <c r="U31" s="82"/>
    </row>
    <row r="32" spans="1:250" ht="30" hidden="1" x14ac:dyDescent="0.25">
      <c r="A32" s="51" t="s">
        <v>50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5"/>
      <c r="N32" s="89">
        <v>1184840</v>
      </c>
      <c r="O32" s="85">
        <f>N32*5/100</f>
        <v>59242</v>
      </c>
      <c r="P32" s="85">
        <f>N32*95/100</f>
        <v>1125598</v>
      </c>
      <c r="Q32" s="85"/>
      <c r="R32" s="90" t="s">
        <v>51</v>
      </c>
      <c r="S32" s="82"/>
      <c r="T32" s="90"/>
      <c r="U32" s="82"/>
    </row>
    <row r="33" spans="1:23" hidden="1" x14ac:dyDescent="0.25">
      <c r="A33" s="15" t="s">
        <v>29</v>
      </c>
      <c r="B33" s="52">
        <v>51</v>
      </c>
      <c r="C33" s="52">
        <v>0</v>
      </c>
      <c r="D33" s="52">
        <v>13</v>
      </c>
      <c r="E33" s="52">
        <v>851</v>
      </c>
      <c r="F33" s="39" t="s">
        <v>30</v>
      </c>
      <c r="G33" s="53"/>
      <c r="H33" s="53"/>
      <c r="I33" s="39"/>
      <c r="J33" s="53"/>
      <c r="K33" s="53"/>
      <c r="L33" s="53"/>
      <c r="M33" s="91">
        <f t="shared" ref="M33:T34" si="14">M34</f>
        <v>0</v>
      </c>
      <c r="N33" s="91">
        <f t="shared" si="14"/>
        <v>0</v>
      </c>
      <c r="O33" s="91">
        <f t="shared" si="14"/>
        <v>0</v>
      </c>
      <c r="P33" s="91">
        <f t="shared" si="14"/>
        <v>0</v>
      </c>
      <c r="Q33" s="91">
        <f t="shared" si="14"/>
        <v>0</v>
      </c>
      <c r="R33" s="91">
        <f t="shared" si="14"/>
        <v>0</v>
      </c>
      <c r="S33" s="91">
        <f t="shared" si="14"/>
        <v>0</v>
      </c>
      <c r="T33" s="91">
        <f t="shared" si="14"/>
        <v>0</v>
      </c>
      <c r="U33" s="91"/>
    </row>
    <row r="34" spans="1:23" hidden="1" x14ac:dyDescent="0.25">
      <c r="A34" s="16" t="s">
        <v>1</v>
      </c>
      <c r="B34" s="31">
        <v>51</v>
      </c>
      <c r="C34" s="31">
        <v>0</v>
      </c>
      <c r="D34" s="31">
        <v>13</v>
      </c>
      <c r="E34" s="31">
        <v>851</v>
      </c>
      <c r="F34" s="36" t="s">
        <v>30</v>
      </c>
      <c r="G34" s="32" t="s">
        <v>19</v>
      </c>
      <c r="H34" s="32"/>
      <c r="I34" s="36"/>
      <c r="J34" s="32"/>
      <c r="K34" s="32"/>
      <c r="L34" s="32"/>
      <c r="M34" s="80">
        <f>M35</f>
        <v>0</v>
      </c>
      <c r="N34" s="80">
        <f t="shared" si="14"/>
        <v>0</v>
      </c>
      <c r="O34" s="80">
        <f t="shared" si="14"/>
        <v>0</v>
      </c>
      <c r="P34" s="80">
        <f t="shared" si="14"/>
        <v>0</v>
      </c>
      <c r="Q34" s="80">
        <f t="shared" si="14"/>
        <v>0</v>
      </c>
      <c r="R34" s="80">
        <f t="shared" si="14"/>
        <v>0</v>
      </c>
      <c r="S34" s="80">
        <f t="shared" si="14"/>
        <v>0</v>
      </c>
      <c r="T34" s="80">
        <f t="shared" si="14"/>
        <v>0</v>
      </c>
      <c r="U34" s="80"/>
    </row>
    <row r="35" spans="1:23" ht="28.5" hidden="1" x14ac:dyDescent="0.25">
      <c r="A35" s="7" t="s">
        <v>33</v>
      </c>
      <c r="B35" s="31">
        <v>51</v>
      </c>
      <c r="C35" s="31">
        <v>0</v>
      </c>
      <c r="D35" s="31"/>
      <c r="E35" s="31">
        <v>851</v>
      </c>
      <c r="F35" s="36" t="s">
        <v>30</v>
      </c>
      <c r="G35" s="32" t="s">
        <v>19</v>
      </c>
      <c r="H35" s="32" t="s">
        <v>34</v>
      </c>
      <c r="I35" s="36"/>
      <c r="J35" s="32"/>
      <c r="K35" s="32"/>
      <c r="L35" s="32"/>
      <c r="M35" s="80">
        <f t="shared" ref="M35:T37" si="15">M36</f>
        <v>0</v>
      </c>
      <c r="N35" s="80">
        <f t="shared" si="15"/>
        <v>0</v>
      </c>
      <c r="O35" s="80">
        <f t="shared" si="15"/>
        <v>0</v>
      </c>
      <c r="P35" s="80">
        <f t="shared" si="15"/>
        <v>0</v>
      </c>
      <c r="Q35" s="80">
        <f t="shared" si="15"/>
        <v>0</v>
      </c>
      <c r="R35" s="80">
        <f t="shared" si="15"/>
        <v>0</v>
      </c>
      <c r="S35" s="80">
        <f t="shared" si="15"/>
        <v>0</v>
      </c>
      <c r="T35" s="80">
        <f t="shared" si="15"/>
        <v>0</v>
      </c>
      <c r="U35" s="80"/>
    </row>
    <row r="36" spans="1:23" ht="30" hidden="1" x14ac:dyDescent="0.25">
      <c r="A36" s="10" t="s">
        <v>22</v>
      </c>
      <c r="B36" s="34">
        <v>51</v>
      </c>
      <c r="C36" s="34">
        <v>0</v>
      </c>
      <c r="D36" s="34"/>
      <c r="E36" s="34">
        <v>851</v>
      </c>
      <c r="F36" s="37" t="s">
        <v>30</v>
      </c>
      <c r="G36" s="33" t="s">
        <v>19</v>
      </c>
      <c r="H36" s="33" t="s">
        <v>34</v>
      </c>
      <c r="I36" s="37" t="s">
        <v>23</v>
      </c>
      <c r="J36" s="33"/>
      <c r="K36" s="33"/>
      <c r="L36" s="33"/>
      <c r="M36" s="83">
        <f t="shared" si="15"/>
        <v>0</v>
      </c>
      <c r="N36" s="83">
        <f t="shared" si="15"/>
        <v>0</v>
      </c>
      <c r="O36" s="83">
        <f t="shared" si="15"/>
        <v>0</v>
      </c>
      <c r="P36" s="83">
        <f t="shared" si="15"/>
        <v>0</v>
      </c>
      <c r="Q36" s="83">
        <f t="shared" si="15"/>
        <v>0</v>
      </c>
      <c r="R36" s="83">
        <f t="shared" si="15"/>
        <v>0</v>
      </c>
      <c r="S36" s="83">
        <f t="shared" si="15"/>
        <v>0</v>
      </c>
      <c r="T36" s="83">
        <f t="shared" si="15"/>
        <v>0</v>
      </c>
      <c r="U36" s="83"/>
      <c r="V36" s="2"/>
      <c r="W36" s="2"/>
    </row>
    <row r="37" spans="1:23" hidden="1" x14ac:dyDescent="0.25">
      <c r="A37" s="11" t="s">
        <v>46</v>
      </c>
      <c r="B37" s="34">
        <v>51</v>
      </c>
      <c r="C37" s="34">
        <v>0</v>
      </c>
      <c r="D37" s="34"/>
      <c r="E37" s="34">
        <v>851</v>
      </c>
      <c r="F37" s="37" t="s">
        <v>30</v>
      </c>
      <c r="G37" s="33" t="s">
        <v>19</v>
      </c>
      <c r="H37" s="33" t="s">
        <v>34</v>
      </c>
      <c r="I37" s="37" t="s">
        <v>45</v>
      </c>
      <c r="J37" s="33"/>
      <c r="K37" s="33"/>
      <c r="L37" s="33"/>
      <c r="M37" s="83">
        <f t="shared" si="15"/>
        <v>0</v>
      </c>
      <c r="N37" s="83">
        <f t="shared" si="15"/>
        <v>0</v>
      </c>
      <c r="O37" s="83">
        <f t="shared" si="15"/>
        <v>0</v>
      </c>
      <c r="P37" s="83">
        <f t="shared" si="15"/>
        <v>0</v>
      </c>
      <c r="Q37" s="83">
        <f t="shared" si="15"/>
        <v>0</v>
      </c>
      <c r="R37" s="83">
        <f t="shared" si="15"/>
        <v>0</v>
      </c>
      <c r="S37" s="83">
        <f t="shared" si="15"/>
        <v>0</v>
      </c>
      <c r="T37" s="83">
        <f t="shared" si="15"/>
        <v>0</v>
      </c>
      <c r="U37" s="83"/>
      <c r="V37" s="2"/>
      <c r="W37" s="2"/>
    </row>
    <row r="38" spans="1:23" ht="45" hidden="1" x14ac:dyDescent="0.25">
      <c r="A38" s="12" t="s">
        <v>35</v>
      </c>
      <c r="B38" s="54"/>
      <c r="C38" s="54"/>
      <c r="D38" s="55"/>
      <c r="E38" s="55"/>
      <c r="F38" s="55"/>
      <c r="G38" s="55"/>
      <c r="H38" s="55"/>
      <c r="I38" s="55"/>
      <c r="J38" s="93" t="s">
        <v>36</v>
      </c>
      <c r="K38" s="93"/>
      <c r="L38" s="93"/>
      <c r="M38" s="85"/>
      <c r="N38" s="85"/>
      <c r="O38" s="85"/>
      <c r="P38" s="85"/>
      <c r="Q38" s="85"/>
      <c r="R38" s="82"/>
      <c r="S38" s="82">
        <f t="shared" si="13"/>
        <v>0</v>
      </c>
      <c r="T38" s="82"/>
      <c r="U38" s="82"/>
      <c r="V38" s="2"/>
      <c r="W38" s="2"/>
    </row>
    <row r="39" spans="1:23" ht="42.75" x14ac:dyDescent="0.25">
      <c r="A39" s="27" t="s">
        <v>84</v>
      </c>
      <c r="B39" s="41" t="s">
        <v>78</v>
      </c>
      <c r="C39" s="41" t="s">
        <v>83</v>
      </c>
      <c r="D39" s="41" t="s">
        <v>88</v>
      </c>
      <c r="E39" s="41" t="s">
        <v>70</v>
      </c>
      <c r="F39" s="41" t="s">
        <v>18</v>
      </c>
      <c r="G39" s="41" t="s">
        <v>19</v>
      </c>
      <c r="H39" s="32" t="s">
        <v>25</v>
      </c>
      <c r="I39" s="41"/>
      <c r="J39" s="41"/>
      <c r="K39" s="41"/>
      <c r="L39" s="41"/>
      <c r="M39" s="94" t="str">
        <f>M40</f>
        <v>22</v>
      </c>
      <c r="N39" s="94">
        <f t="shared" ref="N39:U39" si="16">N40</f>
        <v>0</v>
      </c>
      <c r="O39" s="94">
        <f t="shared" si="16"/>
        <v>0</v>
      </c>
      <c r="P39" s="94">
        <f t="shared" si="16"/>
        <v>0</v>
      </c>
      <c r="Q39" s="94">
        <f t="shared" si="16"/>
        <v>0</v>
      </c>
      <c r="R39" s="94">
        <f t="shared" si="16"/>
        <v>0</v>
      </c>
      <c r="S39" s="94">
        <f t="shared" si="16"/>
        <v>0</v>
      </c>
      <c r="T39" s="94">
        <f t="shared" si="16"/>
        <v>130110</v>
      </c>
      <c r="U39" s="94">
        <f t="shared" si="16"/>
        <v>0</v>
      </c>
      <c r="V39" s="2"/>
      <c r="W39" s="2"/>
    </row>
    <row r="40" spans="1:23" x14ac:dyDescent="0.25">
      <c r="A40" s="114" t="s">
        <v>114</v>
      </c>
      <c r="B40" s="41" t="s">
        <v>78</v>
      </c>
      <c r="C40" s="41" t="s">
        <v>83</v>
      </c>
      <c r="D40" s="41" t="s">
        <v>88</v>
      </c>
      <c r="E40" s="41" t="s">
        <v>70</v>
      </c>
      <c r="F40" s="41" t="s">
        <v>18</v>
      </c>
      <c r="G40" s="41" t="s">
        <v>19</v>
      </c>
      <c r="H40" s="32" t="s">
        <v>25</v>
      </c>
      <c r="I40" s="41" t="s">
        <v>115</v>
      </c>
      <c r="J40" s="41"/>
      <c r="K40" s="41"/>
      <c r="L40" s="41"/>
      <c r="M40" s="41" t="s">
        <v>78</v>
      </c>
      <c r="N40" s="94">
        <f t="shared" ref="N40:U40" si="17">N41+N45</f>
        <v>0</v>
      </c>
      <c r="O40" s="94">
        <f t="shared" si="17"/>
        <v>0</v>
      </c>
      <c r="P40" s="94">
        <f t="shared" si="17"/>
        <v>0</v>
      </c>
      <c r="Q40" s="94">
        <f t="shared" si="17"/>
        <v>0</v>
      </c>
      <c r="R40" s="94">
        <f t="shared" si="17"/>
        <v>0</v>
      </c>
      <c r="S40" s="94">
        <f t="shared" si="17"/>
        <v>0</v>
      </c>
      <c r="T40" s="94">
        <f t="shared" si="17"/>
        <v>130110</v>
      </c>
      <c r="U40" s="94">
        <f t="shared" si="17"/>
        <v>0</v>
      </c>
      <c r="V40" s="2"/>
      <c r="W40" s="2"/>
    </row>
    <row r="41" spans="1:23" ht="57" hidden="1" x14ac:dyDescent="0.25">
      <c r="A41" s="28" t="s">
        <v>54</v>
      </c>
      <c r="B41" s="41" t="s">
        <v>52</v>
      </c>
      <c r="C41" s="41" t="s">
        <v>53</v>
      </c>
      <c r="D41" s="41" t="s">
        <v>55</v>
      </c>
      <c r="E41" s="41" t="s">
        <v>17</v>
      </c>
      <c r="F41" s="41">
        <v>10</v>
      </c>
      <c r="G41" s="41" t="s">
        <v>43</v>
      </c>
      <c r="H41" s="41" t="s">
        <v>56</v>
      </c>
      <c r="I41" s="41"/>
      <c r="J41" s="41"/>
      <c r="K41" s="41"/>
      <c r="L41" s="41"/>
      <c r="M41" s="95"/>
      <c r="N41" s="96"/>
      <c r="O41" s="96"/>
      <c r="P41" s="96"/>
      <c r="Q41" s="96"/>
      <c r="R41" s="97"/>
      <c r="S41" s="82">
        <f t="shared" si="13"/>
        <v>0</v>
      </c>
      <c r="T41" s="97"/>
      <c r="U41" s="82"/>
      <c r="V41" s="2"/>
      <c r="W41" s="2"/>
    </row>
    <row r="42" spans="1:23" ht="30" hidden="1" x14ac:dyDescent="0.25">
      <c r="A42" s="10" t="s">
        <v>22</v>
      </c>
      <c r="B42" s="42" t="s">
        <v>52</v>
      </c>
      <c r="C42" s="42" t="s">
        <v>53</v>
      </c>
      <c r="D42" s="42" t="s">
        <v>55</v>
      </c>
      <c r="E42" s="42" t="s">
        <v>17</v>
      </c>
      <c r="F42" s="42">
        <v>10</v>
      </c>
      <c r="G42" s="42" t="s">
        <v>43</v>
      </c>
      <c r="H42" s="42" t="s">
        <v>56</v>
      </c>
      <c r="I42" s="42" t="s">
        <v>23</v>
      </c>
      <c r="J42" s="42"/>
      <c r="K42" s="42"/>
      <c r="L42" s="42"/>
      <c r="M42" s="95"/>
      <c r="N42" s="96"/>
      <c r="O42" s="96"/>
      <c r="P42" s="96"/>
      <c r="Q42" s="96"/>
      <c r="R42" s="97"/>
      <c r="S42" s="82">
        <f t="shared" si="13"/>
        <v>0</v>
      </c>
      <c r="T42" s="97"/>
      <c r="U42" s="82"/>
    </row>
    <row r="43" spans="1:23" hidden="1" x14ac:dyDescent="0.25">
      <c r="A43" s="10" t="s">
        <v>44</v>
      </c>
      <c r="B43" s="42" t="s">
        <v>52</v>
      </c>
      <c r="C43" s="42" t="s">
        <v>53</v>
      </c>
      <c r="D43" s="42" t="s">
        <v>55</v>
      </c>
      <c r="E43" s="42" t="s">
        <v>17</v>
      </c>
      <c r="F43" s="42">
        <v>10</v>
      </c>
      <c r="G43" s="42" t="s">
        <v>43</v>
      </c>
      <c r="H43" s="42" t="s">
        <v>56</v>
      </c>
      <c r="I43" s="42" t="s">
        <v>45</v>
      </c>
      <c r="J43" s="42"/>
      <c r="K43" s="42"/>
      <c r="L43" s="42"/>
      <c r="M43" s="95"/>
      <c r="N43" s="96"/>
      <c r="O43" s="96"/>
      <c r="P43" s="96"/>
      <c r="Q43" s="96"/>
      <c r="R43" s="97"/>
      <c r="S43" s="82">
        <f t="shared" si="13"/>
        <v>0</v>
      </c>
      <c r="T43" s="97"/>
      <c r="U43" s="82"/>
      <c r="V43" s="2"/>
      <c r="W43" s="2"/>
    </row>
    <row r="44" spans="1:23" ht="45" hidden="1" x14ac:dyDescent="0.25">
      <c r="A44" s="56" t="s">
        <v>57</v>
      </c>
      <c r="B44" s="57"/>
      <c r="C44" s="57"/>
      <c r="D44" s="57"/>
      <c r="E44" s="57"/>
      <c r="F44" s="57"/>
      <c r="G44" s="57"/>
      <c r="H44" s="57"/>
      <c r="I44" s="57"/>
      <c r="J44" s="77" t="s">
        <v>58</v>
      </c>
      <c r="K44" s="77"/>
      <c r="L44" s="77"/>
      <c r="M44" s="95"/>
      <c r="N44" s="98"/>
      <c r="O44" s="98"/>
      <c r="P44" s="98"/>
      <c r="Q44" s="96"/>
      <c r="R44" s="97"/>
      <c r="S44" s="82">
        <f t="shared" si="13"/>
        <v>0</v>
      </c>
      <c r="T44" s="97"/>
      <c r="U44" s="82"/>
    </row>
    <row r="45" spans="1:23" ht="30" x14ac:dyDescent="0.25">
      <c r="A45" s="48" t="s">
        <v>119</v>
      </c>
      <c r="B45" s="57" t="s">
        <v>78</v>
      </c>
      <c r="C45" s="57" t="s">
        <v>83</v>
      </c>
      <c r="D45" s="57" t="s">
        <v>88</v>
      </c>
      <c r="E45" s="57" t="s">
        <v>70</v>
      </c>
      <c r="F45" s="57" t="s">
        <v>18</v>
      </c>
      <c r="G45" s="57" t="s">
        <v>19</v>
      </c>
      <c r="H45" s="46" t="s">
        <v>25</v>
      </c>
      <c r="I45" s="57" t="s">
        <v>115</v>
      </c>
      <c r="J45" s="46" t="s">
        <v>24</v>
      </c>
      <c r="K45" s="46" t="s">
        <v>120</v>
      </c>
      <c r="L45" s="46" t="s">
        <v>60</v>
      </c>
      <c r="M45" s="80" t="e">
        <f>#REF!</f>
        <v>#REF!</v>
      </c>
      <c r="N45" s="96"/>
      <c r="O45" s="96"/>
      <c r="P45" s="96"/>
      <c r="Q45" s="96"/>
      <c r="R45" s="97"/>
      <c r="S45" s="82">
        <v>0</v>
      </c>
      <c r="T45" s="99">
        <v>130110</v>
      </c>
      <c r="U45" s="99">
        <v>0</v>
      </c>
      <c r="V45" s="2"/>
      <c r="W45" s="2"/>
    </row>
    <row r="46" spans="1:23" s="58" customFormat="1" ht="30.75" customHeight="1" x14ac:dyDescent="0.25">
      <c r="A46" s="27" t="s">
        <v>31</v>
      </c>
      <c r="B46" s="41" t="s">
        <v>78</v>
      </c>
      <c r="C46" s="41" t="s">
        <v>83</v>
      </c>
      <c r="D46" s="41" t="s">
        <v>121</v>
      </c>
      <c r="E46" s="41" t="s">
        <v>70</v>
      </c>
      <c r="F46" s="41" t="s">
        <v>18</v>
      </c>
      <c r="G46" s="41" t="s">
        <v>19</v>
      </c>
      <c r="H46" s="32" t="s">
        <v>32</v>
      </c>
      <c r="I46" s="41"/>
      <c r="J46" s="41"/>
      <c r="K46" s="41"/>
      <c r="L46" s="41"/>
      <c r="M46" s="41" t="s">
        <v>43</v>
      </c>
      <c r="N46" s="41" t="s">
        <v>92</v>
      </c>
      <c r="O46" s="103"/>
      <c r="P46" s="103"/>
      <c r="Q46" s="103"/>
      <c r="R46" s="103"/>
      <c r="S46" s="104">
        <f>S47</f>
        <v>0</v>
      </c>
      <c r="T46" s="104">
        <f>T47</f>
        <v>2407297.7400000002</v>
      </c>
      <c r="U46" s="104">
        <f>U47</f>
        <v>0</v>
      </c>
    </row>
    <row r="47" spans="1:23" s="1" customFormat="1" ht="22.5" customHeight="1" x14ac:dyDescent="0.25">
      <c r="A47" s="114" t="s">
        <v>114</v>
      </c>
      <c r="B47" s="41" t="s">
        <v>78</v>
      </c>
      <c r="C47" s="41" t="s">
        <v>83</v>
      </c>
      <c r="D47" s="41" t="s">
        <v>121</v>
      </c>
      <c r="E47" s="41" t="s">
        <v>70</v>
      </c>
      <c r="F47" s="41" t="s">
        <v>18</v>
      </c>
      <c r="G47" s="41" t="s">
        <v>19</v>
      </c>
      <c r="H47" s="32" t="s">
        <v>32</v>
      </c>
      <c r="I47" s="66">
        <v>540</v>
      </c>
      <c r="J47" s="65"/>
      <c r="K47" s="65"/>
      <c r="L47" s="65"/>
      <c r="M47" s="65"/>
      <c r="N47" s="65"/>
      <c r="O47" s="65"/>
      <c r="P47" s="65"/>
      <c r="Q47" s="65"/>
      <c r="R47" s="65"/>
      <c r="S47" s="105">
        <f>S48</f>
        <v>0</v>
      </c>
      <c r="T47" s="105">
        <f>T48</f>
        <v>2407297.7400000002</v>
      </c>
      <c r="U47" s="105">
        <f>U48</f>
        <v>0</v>
      </c>
    </row>
    <row r="48" spans="1:23" s="1" customFormat="1" ht="48" customHeight="1" x14ac:dyDescent="0.25">
      <c r="A48" s="67" t="s">
        <v>122</v>
      </c>
      <c r="B48" s="57" t="s">
        <v>78</v>
      </c>
      <c r="C48" s="57" t="s">
        <v>83</v>
      </c>
      <c r="D48" s="57" t="s">
        <v>121</v>
      </c>
      <c r="E48" s="57" t="s">
        <v>70</v>
      </c>
      <c r="F48" s="57" t="s">
        <v>18</v>
      </c>
      <c r="G48" s="57" t="s">
        <v>19</v>
      </c>
      <c r="H48" s="32" t="s">
        <v>32</v>
      </c>
      <c r="I48" s="68">
        <v>540</v>
      </c>
      <c r="J48" s="46" t="s">
        <v>109</v>
      </c>
      <c r="K48" s="46" t="s">
        <v>123</v>
      </c>
      <c r="L48" s="46" t="s">
        <v>60</v>
      </c>
      <c r="M48" s="65"/>
      <c r="N48" s="65"/>
      <c r="O48" s="65"/>
      <c r="P48" s="65"/>
      <c r="Q48" s="65"/>
      <c r="R48" s="65"/>
      <c r="S48" s="106">
        <v>0</v>
      </c>
      <c r="T48" s="107">
        <v>2407297.7400000002</v>
      </c>
      <c r="U48" s="106">
        <v>0</v>
      </c>
    </row>
  </sheetData>
  <mergeCells count="2">
    <mergeCell ref="A1:U1"/>
    <mergeCell ref="A2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район</vt:lpstr>
      <vt:lpstr>поселения</vt:lpstr>
      <vt:lpstr>Лист3</vt:lpstr>
      <vt:lpstr>район!Заголовки_для_печати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2017-08-31T09:34:50Z</dcterms:modified>
</cp:coreProperties>
</file>