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C55" i="2" l="1"/>
  <c r="I31" i="2" l="1"/>
  <c r="J31" i="2"/>
  <c r="J49" i="2" l="1"/>
  <c r="I49" i="2"/>
  <c r="G49" i="2"/>
  <c r="D49" i="2"/>
  <c r="C49" i="2"/>
  <c r="C18" i="2"/>
  <c r="I8" i="2" l="1"/>
  <c r="J23" i="2"/>
  <c r="I35" i="2" l="1"/>
  <c r="C32" i="2" l="1"/>
  <c r="I54" i="2" l="1"/>
  <c r="J53" i="2"/>
  <c r="J52" i="2"/>
  <c r="I52" i="2"/>
  <c r="J51" i="2"/>
  <c r="F51" i="2"/>
  <c r="E51" i="2"/>
  <c r="J48" i="2"/>
  <c r="F46" i="2"/>
  <c r="E46" i="2"/>
  <c r="J46" i="2"/>
  <c r="J45" i="2"/>
  <c r="I45" i="2"/>
  <c r="J44" i="2"/>
  <c r="I44" i="2"/>
  <c r="J43" i="2"/>
  <c r="I43" i="2"/>
  <c r="J42" i="2"/>
  <c r="I42" i="2"/>
  <c r="J41" i="2"/>
  <c r="F41" i="2"/>
  <c r="E41" i="2"/>
  <c r="I40" i="2"/>
  <c r="J39" i="2"/>
  <c r="I39" i="2"/>
  <c r="G38" i="2"/>
  <c r="J38" i="2" s="1"/>
  <c r="F38" i="2"/>
  <c r="E38" i="2"/>
  <c r="D38" i="2"/>
  <c r="J37" i="2"/>
  <c r="I37" i="2"/>
  <c r="J36" i="2"/>
  <c r="I36" i="2"/>
  <c r="J34" i="2"/>
  <c r="I34" i="2"/>
  <c r="J33" i="2"/>
  <c r="I33" i="2"/>
  <c r="G32" i="2"/>
  <c r="J32" i="2" s="1"/>
  <c r="F32" i="2"/>
  <c r="E32" i="2"/>
  <c r="D32" i="2"/>
  <c r="J30" i="2"/>
  <c r="I30" i="2"/>
  <c r="J29" i="2"/>
  <c r="I29" i="2"/>
  <c r="J28" i="2"/>
  <c r="I28" i="2"/>
  <c r="J27" i="2"/>
  <c r="F27" i="2"/>
  <c r="E27" i="2"/>
  <c r="J26" i="2"/>
  <c r="I26" i="2"/>
  <c r="J25" i="2"/>
  <c r="I25" i="2"/>
  <c r="J24" i="2"/>
  <c r="I24" i="2"/>
  <c r="I23" i="2"/>
  <c r="I22" i="2"/>
  <c r="F21" i="2"/>
  <c r="E21" i="2"/>
  <c r="J20" i="2"/>
  <c r="I20" i="2"/>
  <c r="J19" i="2"/>
  <c r="I19" i="2"/>
  <c r="G18" i="2"/>
  <c r="J18" i="2" s="1"/>
  <c r="F18" i="2"/>
  <c r="E18" i="2"/>
  <c r="D18" i="2"/>
  <c r="J17" i="2"/>
  <c r="I17" i="2"/>
  <c r="H16" i="2"/>
  <c r="G16" i="2"/>
  <c r="F16" i="2"/>
  <c r="E16" i="2"/>
  <c r="D16" i="2"/>
  <c r="J15" i="2"/>
  <c r="I15" i="2"/>
  <c r="I14" i="2"/>
  <c r="J12" i="2"/>
  <c r="I12" i="2"/>
  <c r="I11" i="2"/>
  <c r="J10" i="2"/>
  <c r="I10" i="2"/>
  <c r="J9" i="2"/>
  <c r="I9" i="2"/>
  <c r="J8" i="2"/>
  <c r="F7" i="2"/>
  <c r="E7" i="2"/>
  <c r="D55" i="2" l="1"/>
  <c r="J16" i="2"/>
  <c r="G55" i="2"/>
  <c r="J55" i="2" s="1"/>
  <c r="I51" i="2"/>
  <c r="I46" i="2"/>
  <c r="I41" i="2"/>
  <c r="I21" i="2"/>
  <c r="I18" i="2"/>
  <c r="I32" i="2"/>
  <c r="E55" i="2"/>
  <c r="F55" i="2"/>
  <c r="I7" i="2"/>
  <c r="I16" i="2"/>
  <c r="I27" i="2"/>
  <c r="I38" i="2"/>
  <c r="J7" i="2"/>
  <c r="J21" i="2"/>
  <c r="I55" i="2" l="1"/>
</calcChain>
</file>

<file path=xl/sharedStrings.xml><?xml version="1.0" encoding="utf-8"?>
<sst xmlns="http://schemas.openxmlformats.org/spreadsheetml/2006/main" count="153" uniqueCount="113">
  <si>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</si>
  <si>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</si>
  <si>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</si>
  <si>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</si>
  <si>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Процент исполнения к уточненной бюджетной росписи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</si>
  <si>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</si>
  <si>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</si>
  <si>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</si>
  <si>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</si>
  <si>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</si>
  <si>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</si>
  <si>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</si>
  <si>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</si>
  <si>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</si>
  <si>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</si>
  <si>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</si>
  <si>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</si>
  <si>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</si>
  <si>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</si>
  <si>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</si>
  <si>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</si>
  <si>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</si>
  <si>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</si>
  <si>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</si>
  <si>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</si>
  <si>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</si>
  <si>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</si>
  <si>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</si>
  <si>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</si>
  <si>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</si>
  <si>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</si>
  <si>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</si>
  <si>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</si>
  <si>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</si>
  <si>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</si>
  <si>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</si>
  <si>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</si>
  <si>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</si>
  <si>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</si>
  <si>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</si>
  <si>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</si>
  <si>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</si>
  <si>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</si>
  <si>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</si>
  <si>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</si>
  <si>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</si>
  <si>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</si>
  <si>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</si>
  <si>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</si>
  <si>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</si>
  <si>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</si>
  <si>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</si>
  <si>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</si>
  <si>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</si>
  <si>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</si>
  <si>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</si>
  <si>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</si>
  <si>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</si>
  <si>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</si>
  <si>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</si>
  <si>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</si>
  <si>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</si>
  <si>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</si>
  <si>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</si>
  <si>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</si>
  <si>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</si>
  <si>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</si>
  <si>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</si>
  <si>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</si>
  <si>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</si>
  <si>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</si>
  <si>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</si>
  <si>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</si>
  <si>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</si>
  <si>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</si>
  <si>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</si>
  <si>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</si>
  <si>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</si>
  <si>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</si>
  <si>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</si>
  <si>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</si>
  <si>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</si>
  <si>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</si>
  <si>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</si>
  <si>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</si>
  <si>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</si>
  <si>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</si>
  <si>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</si>
  <si>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</si>
  <si>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</si>
  <si>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</si>
  <si>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#Н/Д</t>
  </si>
  <si>
    <t>Уточненные назначения на 2017 год</t>
  </si>
  <si>
    <t>Кассовое исполнение                                                               за 1 полугодие                                                                           2017 года</t>
  </si>
  <si>
    <t>Темп роста 2017 к соответствующему периоду 2016, %</t>
  </si>
  <si>
    <t>Начальное профессиональное образование</t>
  </si>
  <si>
    <t>0703</t>
  </si>
  <si>
    <t>Кассовое исполнение                                                               за 1 поугодие 2016 года</t>
  </si>
  <si>
    <t>0107</t>
  </si>
  <si>
    <t>Обеспечение проведения выборов и референдумов</t>
  </si>
  <si>
    <t>Сведения об исполнении консолидированного бюджета Трубчевского муниципального района за 1 полугодие 2017 года по расходам в разрезе разделов и подразделов классификации расходов бюджетов в сравнении с соответствующим периодом прошлого года</t>
  </si>
  <si>
    <t>1101</t>
  </si>
  <si>
    <t>Физическая культра</t>
  </si>
  <si>
    <t>ОБСЛУЖИВАНИЕ МУНИЦИПАЛЬНОГО ДОЛГА</t>
  </si>
  <si>
    <t>1300</t>
  </si>
  <si>
    <t>Обслуживание внутреннего муниципального долга</t>
  </si>
  <si>
    <t>1301</t>
  </si>
  <si>
    <t>И.о.заместителя главы администрации района, начальник финансового управления</t>
  </si>
  <si>
    <t>Н.Н.Приходова</t>
  </si>
  <si>
    <t>Исп.Л.А.Бунакова</t>
  </si>
  <si>
    <t>тел. 2-24-15</t>
  </si>
  <si>
    <t>Охрана окружающей среды</t>
  </si>
  <si>
    <t>0600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</si>
</sst>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1" fillId="2" borderId="0" xfId="0" applyFont="1" applyFill="1" applyBorder="1" applyAlignment="1">
      <alignment horizontal="left"/>
    </xf>
    <xf numFmtId="49" fontId="1" fillId="2" borderId="0" xfId="0" applyNumberFormat="1" applyFont="1" applyFill="1" applyBorder="1"/>
    <xf numFmtId="0" fontId="1" fillId="2" borderId="0" xfId="0" applyFont="1" applyFill="1" applyBorder="1"/>
    <xf numFmtId="0" fontId="4" fillId="0" borderId="0" xfId="0" applyFont="1" applyAlignment="1">
      <alignment vertical="top"/>
    </xf>
    <xf numFmtId="0" fontId="5" fillId="2" borderId="1" xfId="0" applyFont="1" applyFill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center"/>
    </xf>
    <xf numFmtId="4" fontId="5" fillId="2" borderId="1" xfId="0" applyNumberFormat="1" applyFont="1" applyFill="1" applyBorder="1" applyAlignment="1">
      <alignment horizontal="right"/>
    </xf>
    <xf numFmtId="164" fontId="5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/>
    <xf numFmtId="0" fontId="1" fillId="2" borderId="0" xfId="0" applyFont="1" applyFill="1"/>
    <xf numFmtId="0" fontId="1" fillId="3" borderId="0" xfId="0" applyFont="1" applyFill="1" applyBorder="1"/>
    <xf numFmtId="0" fontId="6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4" fontId="0" fillId="0" borderId="0" xfId="0" applyNumberFormat="1"/>
    <xf numFmtId="0" fontId="5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8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tabSelected="1" workbookViewId="0">
      <selection activeCell="J58" sqref="J58"/>
    </sheetView>
  </sheetViews>
  <sheetFormatPr defaultRowHeight="15" x14ac:dyDescent="0.25"/>
  <cols>
    <col min="1" max="1" width="47.5703125" customWidth="1"/>
    <col min="2" max="2" width="7.140625" customWidth="1"/>
    <col min="3" max="3" width="15.5703125" customWidth="1"/>
    <col min="4" max="4" width="17.42578125" customWidth="1"/>
    <col min="5" max="5" width="19.28515625" hidden="1" customWidth="1"/>
    <col min="6" max="6" width="15.140625" hidden="1" customWidth="1"/>
    <col min="7" max="7" width="17.28515625" customWidth="1"/>
    <col min="8" max="8" width="15.28515625" hidden="1" customWidth="1"/>
    <col min="9" max="9" width="14" style="3" customWidth="1"/>
    <col min="10" max="10" width="12.7109375" style="3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0" ht="8.25" customHeight="1" x14ac:dyDescent="0.25">
      <c r="A1" s="1"/>
      <c r="B1" s="2"/>
      <c r="C1" s="2"/>
      <c r="D1" s="2"/>
      <c r="E1" s="2"/>
      <c r="F1" s="2"/>
      <c r="G1" s="2"/>
      <c r="H1" s="2"/>
    </row>
    <row r="2" spans="1:10" ht="49.5" customHeight="1" x14ac:dyDescent="0.25">
      <c r="A2" s="26" t="s">
        <v>100</v>
      </c>
      <c r="B2" s="26"/>
      <c r="C2" s="26"/>
      <c r="D2" s="26"/>
      <c r="E2" s="26"/>
      <c r="F2" s="26"/>
      <c r="G2" s="26"/>
      <c r="H2" s="26"/>
      <c r="I2" s="26"/>
      <c r="J2" s="26"/>
    </row>
    <row r="3" spans="1:10" ht="23.25" customHeight="1" x14ac:dyDescent="0.25">
      <c r="A3" s="4"/>
      <c r="B3" s="4"/>
      <c r="C3" s="4"/>
      <c r="D3" s="4"/>
      <c r="E3" s="5"/>
      <c r="F3" s="5"/>
      <c r="G3" s="6"/>
      <c r="H3" s="6"/>
      <c r="I3" s="27" t="s">
        <v>0</v>
      </c>
      <c r="J3" s="27"/>
    </row>
    <row r="4" spans="1:10" s="7" customFormat="1" ht="22.5" customHeight="1" x14ac:dyDescent="0.25">
      <c r="A4" s="28" t="s">
        <v>1</v>
      </c>
      <c r="B4" s="28" t="s">
        <v>2</v>
      </c>
      <c r="C4" s="29" t="s">
        <v>97</v>
      </c>
      <c r="D4" s="28" t="s">
        <v>92</v>
      </c>
      <c r="E4" s="29" t="s">
        <v>3</v>
      </c>
      <c r="F4" s="29"/>
      <c r="G4" s="29" t="s">
        <v>93</v>
      </c>
      <c r="H4" s="29"/>
      <c r="I4" s="29" t="s">
        <v>4</v>
      </c>
      <c r="J4" s="30" t="s">
        <v>94</v>
      </c>
    </row>
    <row r="5" spans="1:10" s="7" customFormat="1" ht="15.75" customHeight="1" x14ac:dyDescent="0.25">
      <c r="A5" s="28"/>
      <c r="B5" s="28"/>
      <c r="C5" s="29"/>
      <c r="D5" s="28"/>
      <c r="E5" s="29"/>
      <c r="F5" s="29"/>
      <c r="G5" s="29"/>
      <c r="H5" s="29"/>
      <c r="I5" s="29"/>
      <c r="J5" s="30"/>
    </row>
    <row r="6" spans="1:10" s="7" customFormat="1" ht="30" customHeight="1" x14ac:dyDescent="0.25">
      <c r="A6" s="28"/>
      <c r="B6" s="28"/>
      <c r="C6" s="29"/>
      <c r="D6" s="28"/>
      <c r="E6" s="29"/>
      <c r="F6" s="29"/>
      <c r="G6" s="29"/>
      <c r="H6" s="29"/>
      <c r="I6" s="29"/>
      <c r="J6" s="30"/>
    </row>
    <row r="7" spans="1:10" ht="15.75" x14ac:dyDescent="0.25">
      <c r="A7" s="8" t="s">
        <v>5</v>
      </c>
      <c r="B7" s="9" t="s">
        <v>6</v>
      </c>
      <c r="C7" s="10">
        <v>25785348.190000001</v>
      </c>
      <c r="D7" s="10">
        <v>50343085.460000001</v>
      </c>
      <c r="E7" s="10">
        <f>SUM(E8:E15)</f>
        <v>0</v>
      </c>
      <c r="F7" s="10">
        <f>SUM(F8:F15)</f>
        <v>0</v>
      </c>
      <c r="G7" s="10">
        <v>23772888</v>
      </c>
      <c r="H7" s="10" t="s">
        <v>7</v>
      </c>
      <c r="I7" s="11">
        <f t="shared" ref="I7:I15" si="0">G7/D7*100</f>
        <v>47.221754055755483</v>
      </c>
      <c r="J7" s="11">
        <f>G7/C7*100</f>
        <v>92.195334438879257</v>
      </c>
    </row>
    <row r="8" spans="1:10" ht="33.75" customHeight="1" x14ac:dyDescent="0.25">
      <c r="A8" s="12" t="s">
        <v>8</v>
      </c>
      <c r="B8" s="13" t="s">
        <v>9</v>
      </c>
      <c r="C8" s="14">
        <v>1827816.97</v>
      </c>
      <c r="D8" s="14">
        <v>3591006</v>
      </c>
      <c r="E8" s="14"/>
      <c r="F8" s="14"/>
      <c r="G8" s="14">
        <v>1820706.04</v>
      </c>
      <c r="H8" s="14" t="s">
        <v>7</v>
      </c>
      <c r="I8" s="15">
        <f t="shared" si="0"/>
        <v>50.701837869388136</v>
      </c>
      <c r="J8" s="15">
        <f>G8/C8*100</f>
        <v>99.610960500054887</v>
      </c>
    </row>
    <row r="9" spans="1:10" ht="63" x14ac:dyDescent="0.25">
      <c r="A9" s="12" t="s">
        <v>10</v>
      </c>
      <c r="B9" s="13" t="s">
        <v>11</v>
      </c>
      <c r="C9" s="14">
        <v>600042.48</v>
      </c>
      <c r="D9" s="14">
        <v>1484660</v>
      </c>
      <c r="E9" s="14"/>
      <c r="F9" s="14"/>
      <c r="G9" s="14">
        <v>633589.51</v>
      </c>
      <c r="H9" s="14" t="s">
        <v>7</v>
      </c>
      <c r="I9" s="15">
        <f t="shared" si="0"/>
        <v>42.675731143830916</v>
      </c>
      <c r="J9" s="15">
        <f t="shared" ref="J9:J55" si="1">G9/C9*100</f>
        <v>105.59077583973722</v>
      </c>
    </row>
    <row r="10" spans="1:10" ht="45" customHeight="1" x14ac:dyDescent="0.25">
      <c r="A10" s="12" t="s">
        <v>12</v>
      </c>
      <c r="B10" s="13" t="s">
        <v>13</v>
      </c>
      <c r="C10" s="14">
        <v>15821083.35</v>
      </c>
      <c r="D10" s="14">
        <v>31042455.899999999</v>
      </c>
      <c r="E10" s="14"/>
      <c r="F10" s="14"/>
      <c r="G10" s="14">
        <v>14823483.35</v>
      </c>
      <c r="H10" s="14" t="s">
        <v>7</v>
      </c>
      <c r="I10" s="15">
        <f t="shared" si="0"/>
        <v>47.752289309042716</v>
      </c>
      <c r="J10" s="15">
        <f t="shared" si="1"/>
        <v>93.694489954128201</v>
      </c>
    </row>
    <row r="11" spans="1:10" ht="21.75" hidden="1" customHeight="1" x14ac:dyDescent="0.25">
      <c r="A11" s="12" t="s">
        <v>14</v>
      </c>
      <c r="B11" s="13" t="s">
        <v>15</v>
      </c>
      <c r="C11" s="14"/>
      <c r="D11" s="14"/>
      <c r="E11" s="14"/>
      <c r="F11" s="14"/>
      <c r="G11" s="14"/>
      <c r="H11" s="14" t="s">
        <v>7</v>
      </c>
      <c r="I11" s="15" t="e">
        <f t="shared" si="0"/>
        <v>#DIV/0!</v>
      </c>
      <c r="J11" s="15"/>
    </row>
    <row r="12" spans="1:10" ht="49.5" customHeight="1" x14ac:dyDescent="0.25">
      <c r="A12" s="12" t="s">
        <v>16</v>
      </c>
      <c r="B12" s="13" t="s">
        <v>17</v>
      </c>
      <c r="C12" s="14">
        <v>3542595.05</v>
      </c>
      <c r="D12" s="14">
        <v>5989362</v>
      </c>
      <c r="E12" s="14"/>
      <c r="F12" s="14"/>
      <c r="G12" s="14">
        <v>3181883.13</v>
      </c>
      <c r="H12" s="14" t="s">
        <v>7</v>
      </c>
      <c r="I12" s="15">
        <f t="shared" si="0"/>
        <v>53.125577148283909</v>
      </c>
      <c r="J12" s="15">
        <f t="shared" si="1"/>
        <v>89.817861908885135</v>
      </c>
    </row>
    <row r="13" spans="1:10" ht="31.5" x14ac:dyDescent="0.25">
      <c r="A13" s="12" t="s">
        <v>99</v>
      </c>
      <c r="B13" s="13" t="s">
        <v>98</v>
      </c>
      <c r="C13" s="14"/>
      <c r="D13" s="14"/>
      <c r="E13" s="14"/>
      <c r="F13" s="14"/>
      <c r="G13" s="14"/>
      <c r="H13" s="14"/>
      <c r="I13" s="15"/>
      <c r="J13" s="15"/>
    </row>
    <row r="14" spans="1:10" ht="15.75" x14ac:dyDescent="0.25">
      <c r="A14" s="12" t="s">
        <v>18</v>
      </c>
      <c r="B14" s="13" t="s">
        <v>19</v>
      </c>
      <c r="C14" s="14">
        <v>1500</v>
      </c>
      <c r="D14" s="14">
        <v>465000</v>
      </c>
      <c r="E14" s="14"/>
      <c r="F14" s="14"/>
      <c r="G14" s="14"/>
      <c r="H14" s="14" t="s">
        <v>7</v>
      </c>
      <c r="I14" s="15">
        <f t="shared" si="0"/>
        <v>0</v>
      </c>
      <c r="J14" s="15"/>
    </row>
    <row r="15" spans="1:10" ht="15.75" x14ac:dyDescent="0.25">
      <c r="A15" s="12" t="s">
        <v>20</v>
      </c>
      <c r="B15" s="13" t="s">
        <v>21</v>
      </c>
      <c r="C15" s="14">
        <v>3992310.34</v>
      </c>
      <c r="D15" s="14">
        <v>7770601.5599999996</v>
      </c>
      <c r="E15" s="14"/>
      <c r="F15" s="14"/>
      <c r="G15" s="14">
        <v>3313225.97</v>
      </c>
      <c r="H15" s="14" t="s">
        <v>7</v>
      </c>
      <c r="I15" s="15">
        <f t="shared" si="0"/>
        <v>42.637959808094969</v>
      </c>
      <c r="J15" s="15">
        <f t="shared" si="1"/>
        <v>82.990190837719297</v>
      </c>
    </row>
    <row r="16" spans="1:10" ht="15.75" x14ac:dyDescent="0.25">
      <c r="A16" s="8" t="s">
        <v>22</v>
      </c>
      <c r="B16" s="9" t="s">
        <v>23</v>
      </c>
      <c r="C16" s="10">
        <v>406491.32</v>
      </c>
      <c r="D16" s="10">
        <f t="shared" ref="C16:H16" si="2">D17</f>
        <v>859234</v>
      </c>
      <c r="E16" s="10">
        <f t="shared" si="2"/>
        <v>0</v>
      </c>
      <c r="F16" s="10">
        <f t="shared" si="2"/>
        <v>0</v>
      </c>
      <c r="G16" s="10">
        <f t="shared" si="2"/>
        <v>429617</v>
      </c>
      <c r="H16" s="10" t="str">
        <f t="shared" si="2"/>
        <v>-</v>
      </c>
      <c r="I16" s="11">
        <f>G16/D16*100</f>
        <v>50</v>
      </c>
      <c r="J16" s="11">
        <f t="shared" si="1"/>
        <v>105.68909564907807</v>
      </c>
    </row>
    <row r="17" spans="1:10" ht="15.75" x14ac:dyDescent="0.25">
      <c r="A17" s="12" t="s">
        <v>24</v>
      </c>
      <c r="B17" s="13" t="s">
        <v>25</v>
      </c>
      <c r="C17" s="14">
        <v>406491.32</v>
      </c>
      <c r="D17" s="14">
        <v>859234</v>
      </c>
      <c r="E17" s="14"/>
      <c r="F17" s="14"/>
      <c r="G17" s="14">
        <v>429617</v>
      </c>
      <c r="H17" s="14" t="s">
        <v>7</v>
      </c>
      <c r="I17" s="15">
        <f t="shared" ref="I17:I55" si="3">G17/D17*100</f>
        <v>50</v>
      </c>
      <c r="J17" s="15">
        <f t="shared" si="1"/>
        <v>105.68909564907807</v>
      </c>
    </row>
    <row r="18" spans="1:10" ht="47.25" x14ac:dyDescent="0.25">
      <c r="A18" s="8" t="s">
        <v>26</v>
      </c>
      <c r="B18" s="9" t="s">
        <v>27</v>
      </c>
      <c r="C18" s="10">
        <f t="shared" ref="C18:G18" si="4">C19+C20</f>
        <v>2995435.88</v>
      </c>
      <c r="D18" s="10">
        <f t="shared" si="4"/>
        <v>6576320</v>
      </c>
      <c r="E18" s="10">
        <f t="shared" si="4"/>
        <v>0</v>
      </c>
      <c r="F18" s="10">
        <f t="shared" si="4"/>
        <v>0</v>
      </c>
      <c r="G18" s="10">
        <f t="shared" si="4"/>
        <v>3244600.45</v>
      </c>
      <c r="H18" s="10" t="s">
        <v>7</v>
      </c>
      <c r="I18" s="11">
        <f t="shared" si="3"/>
        <v>49.337630316043018</v>
      </c>
      <c r="J18" s="11">
        <f t="shared" si="1"/>
        <v>108.31814066405589</v>
      </c>
    </row>
    <row r="19" spans="1:10" ht="63" x14ac:dyDescent="0.25">
      <c r="A19" s="12" t="s">
        <v>28</v>
      </c>
      <c r="B19" s="13" t="s">
        <v>29</v>
      </c>
      <c r="C19" s="14">
        <v>405406.61</v>
      </c>
      <c r="D19" s="14">
        <v>927320</v>
      </c>
      <c r="E19" s="14"/>
      <c r="F19" s="14"/>
      <c r="G19" s="14">
        <v>547246.73</v>
      </c>
      <c r="H19" s="14" t="s">
        <v>7</v>
      </c>
      <c r="I19" s="15">
        <f t="shared" si="3"/>
        <v>59.013795669240388</v>
      </c>
      <c r="J19" s="15">
        <f t="shared" si="1"/>
        <v>134.98712564158734</v>
      </c>
    </row>
    <row r="20" spans="1:10" ht="15.75" x14ac:dyDescent="0.25">
      <c r="A20" s="12" t="s">
        <v>30</v>
      </c>
      <c r="B20" s="13" t="s">
        <v>31</v>
      </c>
      <c r="C20" s="14">
        <v>2590029.27</v>
      </c>
      <c r="D20" s="14">
        <v>5649000</v>
      </c>
      <c r="E20" s="14"/>
      <c r="F20" s="14"/>
      <c r="G20" s="14">
        <v>2697353.72</v>
      </c>
      <c r="H20" s="14" t="s">
        <v>7</v>
      </c>
      <c r="I20" s="15">
        <f t="shared" si="3"/>
        <v>47.749224995574444</v>
      </c>
      <c r="J20" s="15">
        <f t="shared" si="1"/>
        <v>104.14375432907754</v>
      </c>
    </row>
    <row r="21" spans="1:10" ht="15.75" x14ac:dyDescent="0.25">
      <c r="A21" s="8" t="s">
        <v>32</v>
      </c>
      <c r="B21" s="9" t="s">
        <v>33</v>
      </c>
      <c r="C21" s="10">
        <v>28932743.710000001</v>
      </c>
      <c r="D21" s="10">
        <v>58245388.82</v>
      </c>
      <c r="E21" s="10">
        <f>SUM(E22:E26)</f>
        <v>0</v>
      </c>
      <c r="F21" s="10">
        <f>SUM(F22:F26)</f>
        <v>0</v>
      </c>
      <c r="G21" s="10">
        <v>10479162.74</v>
      </c>
      <c r="H21" s="10" t="s">
        <v>7</v>
      </c>
      <c r="I21" s="11">
        <f t="shared" si="3"/>
        <v>17.991403186241104</v>
      </c>
      <c r="J21" s="11">
        <f t="shared" si="1"/>
        <v>36.21904249743897</v>
      </c>
    </row>
    <row r="22" spans="1:10" ht="15.75" x14ac:dyDescent="0.25">
      <c r="A22" s="12" t="s">
        <v>34</v>
      </c>
      <c r="B22" s="13" t="s">
        <v>35</v>
      </c>
      <c r="C22" s="14"/>
      <c r="D22" s="14">
        <v>200818.07</v>
      </c>
      <c r="E22" s="14"/>
      <c r="F22" s="14"/>
      <c r="G22" s="14"/>
      <c r="H22" s="14" t="s">
        <v>7</v>
      </c>
      <c r="I22" s="15">
        <f t="shared" si="3"/>
        <v>0</v>
      </c>
      <c r="J22" s="15"/>
    </row>
    <row r="23" spans="1:10" ht="15.75" x14ac:dyDescent="0.25">
      <c r="A23" s="12" t="s">
        <v>36</v>
      </c>
      <c r="B23" s="13" t="s">
        <v>37</v>
      </c>
      <c r="C23" s="14">
        <v>141500</v>
      </c>
      <c r="D23" s="14">
        <v>118800</v>
      </c>
      <c r="E23" s="14"/>
      <c r="F23" s="14"/>
      <c r="G23" s="14">
        <v>118800</v>
      </c>
      <c r="H23" s="14" t="s">
        <v>7</v>
      </c>
      <c r="I23" s="15">
        <f t="shared" si="3"/>
        <v>100</v>
      </c>
      <c r="J23" s="15">
        <f t="shared" si="1"/>
        <v>83.957597173144876</v>
      </c>
    </row>
    <row r="24" spans="1:10" ht="15.75" x14ac:dyDescent="0.25">
      <c r="A24" s="12" t="s">
        <v>38</v>
      </c>
      <c r="B24" s="13" t="s">
        <v>39</v>
      </c>
      <c r="C24" s="14">
        <v>1817492.2</v>
      </c>
      <c r="D24" s="14">
        <v>4651500</v>
      </c>
      <c r="E24" s="14"/>
      <c r="F24" s="14"/>
      <c r="G24" s="14">
        <v>1938125</v>
      </c>
      <c r="H24" s="14" t="s">
        <v>7</v>
      </c>
      <c r="I24" s="15">
        <f t="shared" si="3"/>
        <v>41.666666666666671</v>
      </c>
      <c r="J24" s="15">
        <f t="shared" si="1"/>
        <v>106.63732146966024</v>
      </c>
    </row>
    <row r="25" spans="1:10" ht="15.75" x14ac:dyDescent="0.25">
      <c r="A25" s="12" t="s">
        <v>40</v>
      </c>
      <c r="B25" s="13" t="s">
        <v>41</v>
      </c>
      <c r="C25" s="14">
        <v>26825722.66</v>
      </c>
      <c r="D25" s="14">
        <v>51966063.75</v>
      </c>
      <c r="E25" s="14"/>
      <c r="F25" s="14"/>
      <c r="G25" s="14">
        <v>8331591</v>
      </c>
      <c r="H25" s="14" t="s">
        <v>7</v>
      </c>
      <c r="I25" s="15">
        <f t="shared" si="3"/>
        <v>16.032753683407471</v>
      </c>
      <c r="J25" s="15">
        <f t="shared" si="1"/>
        <v>31.058216420105193</v>
      </c>
    </row>
    <row r="26" spans="1:10" ht="31.5" x14ac:dyDescent="0.25">
      <c r="A26" s="12" t="s">
        <v>42</v>
      </c>
      <c r="B26" s="13" t="s">
        <v>43</v>
      </c>
      <c r="C26" s="14">
        <v>148028.85</v>
      </c>
      <c r="D26" s="14">
        <v>1308207</v>
      </c>
      <c r="E26" s="14"/>
      <c r="F26" s="14"/>
      <c r="G26" s="14">
        <v>90646.74</v>
      </c>
      <c r="H26" s="14" t="s">
        <v>7</v>
      </c>
      <c r="I26" s="15">
        <f t="shared" si="3"/>
        <v>6.9290823241276041</v>
      </c>
      <c r="J26" s="15">
        <f t="shared" si="1"/>
        <v>61.235860442069232</v>
      </c>
    </row>
    <row r="27" spans="1:10" ht="31.5" x14ac:dyDescent="0.25">
      <c r="A27" s="8" t="s">
        <v>44</v>
      </c>
      <c r="B27" s="9" t="s">
        <v>45</v>
      </c>
      <c r="C27" s="10">
        <v>13065848.310000001</v>
      </c>
      <c r="D27" s="10">
        <v>52552720.100000001</v>
      </c>
      <c r="E27" s="10">
        <f>E28+E29+E30</f>
        <v>0</v>
      </c>
      <c r="F27" s="10">
        <f>F28+F29+F30</f>
        <v>0</v>
      </c>
      <c r="G27" s="10">
        <v>14321528.35</v>
      </c>
      <c r="H27" s="10" t="s">
        <v>7</v>
      </c>
      <c r="I27" s="11">
        <f t="shared" si="3"/>
        <v>27.251735633756468</v>
      </c>
      <c r="J27" s="11">
        <f t="shared" si="1"/>
        <v>109.61039811734963</v>
      </c>
    </row>
    <row r="28" spans="1:10" ht="15.75" x14ac:dyDescent="0.25">
      <c r="A28" s="12" t="s">
        <v>46</v>
      </c>
      <c r="B28" s="13" t="s">
        <v>47</v>
      </c>
      <c r="C28" s="14">
        <v>227848.67</v>
      </c>
      <c r="D28" s="14">
        <v>524322.63</v>
      </c>
      <c r="E28" s="14"/>
      <c r="F28" s="14"/>
      <c r="G28" s="14">
        <v>193883.1</v>
      </c>
      <c r="H28" s="14" t="s">
        <v>7</v>
      </c>
      <c r="I28" s="15">
        <f t="shared" si="3"/>
        <v>36.977824130917256</v>
      </c>
      <c r="J28" s="15">
        <f t="shared" si="1"/>
        <v>85.09292593193544</v>
      </c>
    </row>
    <row r="29" spans="1:10" ht="15.75" x14ac:dyDescent="0.25">
      <c r="A29" s="12" t="s">
        <v>48</v>
      </c>
      <c r="B29" s="13" t="s">
        <v>49</v>
      </c>
      <c r="C29" s="14">
        <v>5545498.8499999996</v>
      </c>
      <c r="D29" s="14">
        <v>21388137.949999999</v>
      </c>
      <c r="E29" s="14"/>
      <c r="F29" s="14"/>
      <c r="G29" s="14">
        <v>1741308.2</v>
      </c>
      <c r="H29" s="14" t="s">
        <v>7</v>
      </c>
      <c r="I29" s="15">
        <f t="shared" si="3"/>
        <v>8.1414670321966955</v>
      </c>
      <c r="J29" s="15">
        <f t="shared" si="1"/>
        <v>31.400388803615026</v>
      </c>
    </row>
    <row r="30" spans="1:10" ht="15.75" x14ac:dyDescent="0.25">
      <c r="A30" s="12" t="s">
        <v>50</v>
      </c>
      <c r="B30" s="13" t="s">
        <v>51</v>
      </c>
      <c r="C30" s="14">
        <v>7292500.79</v>
      </c>
      <c r="D30" s="14">
        <v>30640259.52</v>
      </c>
      <c r="E30" s="14"/>
      <c r="F30" s="14"/>
      <c r="G30" s="14">
        <v>12386337.050000001</v>
      </c>
      <c r="H30" s="14" t="s">
        <v>7</v>
      </c>
      <c r="I30" s="15">
        <f t="shared" si="3"/>
        <v>40.425039617941202</v>
      </c>
      <c r="J30" s="15">
        <f t="shared" si="1"/>
        <v>169.85033538817075</v>
      </c>
    </row>
    <row r="31" spans="1:10" ht="15.75" x14ac:dyDescent="0.25">
      <c r="A31" s="8" t="s">
        <v>111</v>
      </c>
      <c r="B31" s="9" t="s">
        <v>112</v>
      </c>
      <c r="C31" s="10">
        <v>2400</v>
      </c>
      <c r="D31" s="10">
        <v>38715.15</v>
      </c>
      <c r="E31" s="10"/>
      <c r="F31" s="10"/>
      <c r="G31" s="10">
        <v>25105.68</v>
      </c>
      <c r="H31" s="10"/>
      <c r="I31" s="11">
        <f t="shared" si="3"/>
        <v>64.847172231025837</v>
      </c>
      <c r="J31" s="11">
        <f t="shared" si="1"/>
        <v>1046.0700000000002</v>
      </c>
    </row>
    <row r="32" spans="1:10" ht="15.75" x14ac:dyDescent="0.25">
      <c r="A32" s="8" t="s">
        <v>52</v>
      </c>
      <c r="B32" s="9" t="s">
        <v>53</v>
      </c>
      <c r="C32" s="10">
        <f>SUM(C33:C37)</f>
        <v>126491547.66</v>
      </c>
      <c r="D32" s="10">
        <f>SUM(D33:D37)</f>
        <v>238799732.19999999</v>
      </c>
      <c r="E32" s="10">
        <f>SUM(E33:E37)</f>
        <v>0</v>
      </c>
      <c r="F32" s="10">
        <f>SUM(F33:F37)</f>
        <v>0</v>
      </c>
      <c r="G32" s="10">
        <f>SUM(G33:G37)</f>
        <v>135390975.73000002</v>
      </c>
      <c r="H32" s="10" t="s">
        <v>7</v>
      </c>
      <c r="I32" s="11">
        <f t="shared" si="3"/>
        <v>56.696452078349537</v>
      </c>
      <c r="J32" s="11">
        <f t="shared" si="1"/>
        <v>107.03559110045917</v>
      </c>
    </row>
    <row r="33" spans="1:10" ht="15.75" x14ac:dyDescent="0.25">
      <c r="A33" s="12" t="s">
        <v>54</v>
      </c>
      <c r="B33" s="13" t="s">
        <v>55</v>
      </c>
      <c r="C33" s="14">
        <v>32486961.149999999</v>
      </c>
      <c r="D33" s="14">
        <v>61096802</v>
      </c>
      <c r="E33" s="14"/>
      <c r="F33" s="14"/>
      <c r="G33" s="14">
        <v>32831618.390000001</v>
      </c>
      <c r="H33" s="14" t="s">
        <v>7</v>
      </c>
      <c r="I33" s="15">
        <f t="shared" si="3"/>
        <v>53.737048937520491</v>
      </c>
      <c r="J33" s="15">
        <f t="shared" si="1"/>
        <v>101.0609094473584</v>
      </c>
    </row>
    <row r="34" spans="1:10" ht="15.75" x14ac:dyDescent="0.25">
      <c r="A34" s="12" t="s">
        <v>56</v>
      </c>
      <c r="B34" s="13" t="s">
        <v>57</v>
      </c>
      <c r="C34" s="14">
        <v>82678203.689999998</v>
      </c>
      <c r="D34" s="14">
        <v>134515367</v>
      </c>
      <c r="E34" s="14"/>
      <c r="F34" s="14"/>
      <c r="G34" s="14">
        <v>76276615.620000005</v>
      </c>
      <c r="H34" s="14" t="s">
        <v>7</v>
      </c>
      <c r="I34" s="15">
        <f t="shared" si="3"/>
        <v>56.704759702287397</v>
      </c>
      <c r="J34" s="15">
        <f t="shared" si="1"/>
        <v>92.257224051453036</v>
      </c>
    </row>
    <row r="35" spans="1:10" ht="15.75" x14ac:dyDescent="0.25">
      <c r="A35" s="12" t="s">
        <v>95</v>
      </c>
      <c r="B35" s="13" t="s">
        <v>96</v>
      </c>
      <c r="C35" s="14"/>
      <c r="D35" s="14">
        <v>19910363.199999999</v>
      </c>
      <c r="E35" s="14"/>
      <c r="F35" s="14"/>
      <c r="G35" s="14">
        <v>12148614.23</v>
      </c>
      <c r="H35" s="14"/>
      <c r="I35" s="15">
        <f t="shared" si="3"/>
        <v>61.016537508466953</v>
      </c>
      <c r="J35" s="15"/>
    </row>
    <row r="36" spans="1:10" ht="15.75" x14ac:dyDescent="0.25">
      <c r="A36" s="12" t="s">
        <v>58</v>
      </c>
      <c r="B36" s="13" t="s">
        <v>59</v>
      </c>
      <c r="C36" s="14">
        <v>9145</v>
      </c>
      <c r="D36" s="14">
        <v>40000</v>
      </c>
      <c r="E36" s="14"/>
      <c r="F36" s="14"/>
      <c r="G36" s="14">
        <v>36993</v>
      </c>
      <c r="H36" s="14" t="s">
        <v>7</v>
      </c>
      <c r="I36" s="15">
        <f t="shared" si="3"/>
        <v>92.482500000000002</v>
      </c>
      <c r="J36" s="15">
        <f t="shared" si="1"/>
        <v>404.51612903225805</v>
      </c>
    </row>
    <row r="37" spans="1:10" ht="15.75" x14ac:dyDescent="0.25">
      <c r="A37" s="12" t="s">
        <v>60</v>
      </c>
      <c r="B37" s="13" t="s">
        <v>61</v>
      </c>
      <c r="C37" s="14">
        <v>11317237.82</v>
      </c>
      <c r="D37" s="14">
        <v>23237200</v>
      </c>
      <c r="E37" s="14"/>
      <c r="F37" s="14"/>
      <c r="G37" s="14">
        <v>14097134.49</v>
      </c>
      <c r="H37" s="14" t="s">
        <v>7</v>
      </c>
      <c r="I37" s="15">
        <f t="shared" si="3"/>
        <v>60.666235561943779</v>
      </c>
      <c r="J37" s="15">
        <f t="shared" si="1"/>
        <v>124.56338476061113</v>
      </c>
    </row>
    <row r="38" spans="1:10" ht="15.75" x14ac:dyDescent="0.25">
      <c r="A38" s="8" t="s">
        <v>62</v>
      </c>
      <c r="B38" s="9" t="s">
        <v>63</v>
      </c>
      <c r="C38" s="10">
        <v>14963761.050000001</v>
      </c>
      <c r="D38" s="10">
        <f>D39+D40</f>
        <v>33906635.039999999</v>
      </c>
      <c r="E38" s="10">
        <f>E39+E40</f>
        <v>0</v>
      </c>
      <c r="F38" s="10">
        <f>F39+F40</f>
        <v>0</v>
      </c>
      <c r="G38" s="10">
        <f>G39+G40</f>
        <v>16796298.27</v>
      </c>
      <c r="H38" s="10" t="s">
        <v>7</v>
      </c>
      <c r="I38" s="11">
        <f t="shared" si="3"/>
        <v>49.536907010044608</v>
      </c>
      <c r="J38" s="11">
        <f t="shared" si="1"/>
        <v>112.24650149034557</v>
      </c>
    </row>
    <row r="39" spans="1:10" ht="15.75" x14ac:dyDescent="0.25">
      <c r="A39" s="12" t="s">
        <v>64</v>
      </c>
      <c r="B39" s="13" t="s">
        <v>65</v>
      </c>
      <c r="C39" s="14">
        <v>14963761.050000001</v>
      </c>
      <c r="D39" s="14">
        <v>33906635.039999999</v>
      </c>
      <c r="E39" s="14"/>
      <c r="F39" s="14"/>
      <c r="G39" s="14">
        <v>16796298.27</v>
      </c>
      <c r="H39" s="14" t="s">
        <v>7</v>
      </c>
      <c r="I39" s="15">
        <f t="shared" si="3"/>
        <v>49.536907010044608</v>
      </c>
      <c r="J39" s="15">
        <f t="shared" si="1"/>
        <v>112.24650149034557</v>
      </c>
    </row>
    <row r="40" spans="1:10" ht="31.5" hidden="1" x14ac:dyDescent="0.25">
      <c r="A40" s="12" t="s">
        <v>66</v>
      </c>
      <c r="B40" s="13" t="s">
        <v>67</v>
      </c>
      <c r="C40" s="14"/>
      <c r="D40" s="14"/>
      <c r="E40" s="14"/>
      <c r="F40" s="14"/>
      <c r="G40" s="14"/>
      <c r="H40" s="14" t="s">
        <v>7</v>
      </c>
      <c r="I40" s="15" t="e">
        <f t="shared" si="3"/>
        <v>#DIV/0!</v>
      </c>
      <c r="J40" s="15"/>
    </row>
    <row r="41" spans="1:10" ht="15.75" x14ac:dyDescent="0.25">
      <c r="A41" s="8" t="s">
        <v>68</v>
      </c>
      <c r="B41" s="9" t="s">
        <v>69</v>
      </c>
      <c r="C41" s="10">
        <v>11348909.08</v>
      </c>
      <c r="D41" s="10">
        <v>28205341.09</v>
      </c>
      <c r="E41" s="10">
        <f>SUM(E42:E45)</f>
        <v>0</v>
      </c>
      <c r="F41" s="10">
        <f>SUM(F42:F45)</f>
        <v>0</v>
      </c>
      <c r="G41" s="10">
        <v>9219582.2799999993</v>
      </c>
      <c r="H41" s="10" t="s">
        <v>7</v>
      </c>
      <c r="I41" s="11">
        <f t="shared" si="3"/>
        <v>32.687363186218427</v>
      </c>
      <c r="J41" s="11">
        <f t="shared" si="1"/>
        <v>81.237608082062451</v>
      </c>
    </row>
    <row r="42" spans="1:10" ht="15.75" x14ac:dyDescent="0.25">
      <c r="A42" s="12" t="s">
        <v>70</v>
      </c>
      <c r="B42" s="13" t="s">
        <v>71</v>
      </c>
      <c r="C42" s="14">
        <v>2393138.5699999998</v>
      </c>
      <c r="D42" s="14">
        <v>7405326.25</v>
      </c>
      <c r="E42" s="14"/>
      <c r="F42" s="14"/>
      <c r="G42" s="14">
        <v>4288223.96</v>
      </c>
      <c r="H42" s="14" t="s">
        <v>7</v>
      </c>
      <c r="I42" s="15">
        <f t="shared" si="3"/>
        <v>57.907292875854054</v>
      </c>
      <c r="J42" s="15">
        <f t="shared" si="1"/>
        <v>179.18828494749474</v>
      </c>
    </row>
    <row r="43" spans="1:10" ht="15.75" x14ac:dyDescent="0.25">
      <c r="A43" s="12" t="s">
        <v>72</v>
      </c>
      <c r="B43" s="13" t="s">
        <v>73</v>
      </c>
      <c r="C43" s="14">
        <v>43200</v>
      </c>
      <c r="D43" s="14">
        <v>3069750.22</v>
      </c>
      <c r="E43" s="14"/>
      <c r="F43" s="14"/>
      <c r="G43" s="14">
        <v>641357.05000000005</v>
      </c>
      <c r="H43" s="14" t="s">
        <v>7</v>
      </c>
      <c r="I43" s="15">
        <f t="shared" si="3"/>
        <v>20.892808992127055</v>
      </c>
      <c r="J43" s="15">
        <f t="shared" si="1"/>
        <v>1484.622800925926</v>
      </c>
    </row>
    <row r="44" spans="1:10" ht="15.75" x14ac:dyDescent="0.25">
      <c r="A44" s="12" t="s">
        <v>74</v>
      </c>
      <c r="B44" s="13" t="s">
        <v>75</v>
      </c>
      <c r="C44" s="14">
        <v>8105738.2300000004</v>
      </c>
      <c r="D44" s="14">
        <v>16077008.619999999</v>
      </c>
      <c r="E44" s="14"/>
      <c r="F44" s="14"/>
      <c r="G44" s="14">
        <v>3562264.54</v>
      </c>
      <c r="H44" s="14" t="s">
        <v>7</v>
      </c>
      <c r="I44" s="15">
        <f t="shared" si="3"/>
        <v>22.157508428330992</v>
      </c>
      <c r="J44" s="15">
        <f t="shared" si="1"/>
        <v>43.947441169710707</v>
      </c>
    </row>
    <row r="45" spans="1:10" ht="31.5" x14ac:dyDescent="0.25">
      <c r="A45" s="12" t="s">
        <v>76</v>
      </c>
      <c r="B45" s="13" t="s">
        <v>77</v>
      </c>
      <c r="C45" s="14">
        <v>806832.28</v>
      </c>
      <c r="D45" s="14">
        <v>1653256</v>
      </c>
      <c r="E45" s="14"/>
      <c r="F45" s="14"/>
      <c r="G45" s="14">
        <v>727736.73</v>
      </c>
      <c r="H45" s="14" t="s">
        <v>7</v>
      </c>
      <c r="I45" s="15">
        <f t="shared" si="3"/>
        <v>44.018393400659065</v>
      </c>
      <c r="J45" s="15">
        <f t="shared" si="1"/>
        <v>90.196779186871396</v>
      </c>
    </row>
    <row r="46" spans="1:10" ht="15.75" x14ac:dyDescent="0.25">
      <c r="A46" s="8" t="s">
        <v>78</v>
      </c>
      <c r="B46" s="9" t="s">
        <v>79</v>
      </c>
      <c r="C46" s="10">
        <v>5144079.41</v>
      </c>
      <c r="D46" s="10">
        <v>12476658</v>
      </c>
      <c r="E46" s="10">
        <f>SUM(E48:E48)</f>
        <v>0</v>
      </c>
      <c r="F46" s="10">
        <f>SUM(F48:F48)</f>
        <v>0</v>
      </c>
      <c r="G46" s="10">
        <v>5991649.6900000004</v>
      </c>
      <c r="H46" s="10" t="s">
        <v>7</v>
      </c>
      <c r="I46" s="11">
        <f t="shared" si="3"/>
        <v>48.022873513083397</v>
      </c>
      <c r="J46" s="11">
        <f t="shared" si="1"/>
        <v>116.47661733900021</v>
      </c>
    </row>
    <row r="47" spans="1:10" ht="15.75" x14ac:dyDescent="0.25">
      <c r="A47" s="12" t="s">
        <v>102</v>
      </c>
      <c r="B47" s="9" t="s">
        <v>101</v>
      </c>
      <c r="C47" s="14">
        <v>5138094.45</v>
      </c>
      <c r="D47" s="10">
        <v>12476658</v>
      </c>
      <c r="E47" s="10"/>
      <c r="F47" s="10"/>
      <c r="G47" s="10">
        <v>5991649.6900000004</v>
      </c>
      <c r="H47" s="10"/>
      <c r="I47" s="11"/>
      <c r="J47" s="11"/>
    </row>
    <row r="48" spans="1:10" ht="15.75" customHeight="1" x14ac:dyDescent="0.25">
      <c r="A48" s="12" t="s">
        <v>80</v>
      </c>
      <c r="B48" s="13" t="s">
        <v>81</v>
      </c>
      <c r="C48" s="14">
        <v>5984.96</v>
      </c>
      <c r="D48" s="14"/>
      <c r="E48" s="14"/>
      <c r="F48" s="14"/>
      <c r="G48" s="14"/>
      <c r="H48" s="14" t="s">
        <v>7</v>
      </c>
      <c r="I48" s="15"/>
      <c r="J48" s="15">
        <f t="shared" si="1"/>
        <v>0</v>
      </c>
    </row>
    <row r="49" spans="1:10" ht="33.75" customHeight="1" x14ac:dyDescent="0.25">
      <c r="A49" s="8" t="s">
        <v>103</v>
      </c>
      <c r="B49" s="9" t="s">
        <v>104</v>
      </c>
      <c r="C49" s="10">
        <f>SUM(C50:C50)</f>
        <v>183562.35</v>
      </c>
      <c r="D49" s="10">
        <f>SUM(D50:D50)</f>
        <v>273820</v>
      </c>
      <c r="E49" s="14"/>
      <c r="F49" s="14"/>
      <c r="G49" s="10">
        <f>SUM(G50:G50)</f>
        <v>111279</v>
      </c>
      <c r="H49" s="14"/>
      <c r="I49" s="10">
        <f>SUM(I50:I50)</f>
        <v>0</v>
      </c>
      <c r="J49" s="10">
        <f>SUM(J50:J50)</f>
        <v>0</v>
      </c>
    </row>
    <row r="50" spans="1:10" ht="30.75" customHeight="1" x14ac:dyDescent="0.25">
      <c r="A50" s="12" t="s">
        <v>105</v>
      </c>
      <c r="B50" s="13" t="s">
        <v>106</v>
      </c>
      <c r="C50" s="14">
        <v>183562.35</v>
      </c>
      <c r="D50" s="14">
        <v>273820</v>
      </c>
      <c r="E50" s="14"/>
      <c r="F50" s="14"/>
      <c r="G50" s="14">
        <v>111279</v>
      </c>
      <c r="H50" s="14"/>
      <c r="I50" s="15"/>
      <c r="J50" s="15"/>
    </row>
    <row r="51" spans="1:10" ht="66" hidden="1" customHeight="1" x14ac:dyDescent="0.25">
      <c r="A51" s="8" t="s">
        <v>82</v>
      </c>
      <c r="B51" s="9" t="s">
        <v>83</v>
      </c>
      <c r="C51" s="10"/>
      <c r="D51" s="10"/>
      <c r="E51" s="10">
        <f>E52+E53+E54</f>
        <v>0</v>
      </c>
      <c r="F51" s="10">
        <f>F52+F53+F54</f>
        <v>0</v>
      </c>
      <c r="G51" s="10"/>
      <c r="H51" s="10" t="s">
        <v>7</v>
      </c>
      <c r="I51" s="15" t="e">
        <f t="shared" si="3"/>
        <v>#DIV/0!</v>
      </c>
      <c r="J51" s="11" t="e">
        <f t="shared" si="1"/>
        <v>#DIV/0!</v>
      </c>
    </row>
    <row r="52" spans="1:10" ht="16.5" hidden="1" customHeight="1" x14ac:dyDescent="0.25">
      <c r="A52" s="12" t="s">
        <v>84</v>
      </c>
      <c r="B52" s="13" t="s">
        <v>85</v>
      </c>
      <c r="C52" s="14"/>
      <c r="D52" s="14"/>
      <c r="E52" s="14"/>
      <c r="F52" s="14"/>
      <c r="G52" s="14"/>
      <c r="H52" s="14" t="s">
        <v>7</v>
      </c>
      <c r="I52" s="15" t="e">
        <f t="shared" si="3"/>
        <v>#DIV/0!</v>
      </c>
      <c r="J52" s="15" t="e">
        <f t="shared" si="1"/>
        <v>#DIV/0!</v>
      </c>
    </row>
    <row r="53" spans="1:10" ht="21" hidden="1" customHeight="1" x14ac:dyDescent="0.25">
      <c r="A53" s="12" t="s">
        <v>86</v>
      </c>
      <c r="B53" s="13" t="s">
        <v>87</v>
      </c>
      <c r="C53" s="14"/>
      <c r="D53" s="14"/>
      <c r="E53" s="14"/>
      <c r="F53" s="14"/>
      <c r="G53" s="14"/>
      <c r="H53" s="14" t="s">
        <v>7</v>
      </c>
      <c r="I53" s="15"/>
      <c r="J53" s="15" t="e">
        <f t="shared" si="1"/>
        <v>#DIV/0!</v>
      </c>
    </row>
    <row r="54" spans="1:10" ht="33" hidden="1" customHeight="1" x14ac:dyDescent="0.25">
      <c r="A54" s="12" t="s">
        <v>88</v>
      </c>
      <c r="B54" s="13" t="s">
        <v>89</v>
      </c>
      <c r="C54" s="14"/>
      <c r="D54" s="14"/>
      <c r="E54" s="14"/>
      <c r="F54" s="14"/>
      <c r="G54" s="14"/>
      <c r="H54" s="14" t="s">
        <v>7</v>
      </c>
      <c r="I54" s="15" t="e">
        <f t="shared" si="3"/>
        <v>#DIV/0!</v>
      </c>
      <c r="J54" s="15"/>
    </row>
    <row r="55" spans="1:10" ht="23.25" customHeight="1" x14ac:dyDescent="0.25">
      <c r="A55" s="24" t="s">
        <v>90</v>
      </c>
      <c r="B55" s="25"/>
      <c r="C55" s="10">
        <f>C7+C16+C18+C21+C27+C32+C38+C41+C46+C49+C51+C31</f>
        <v>229320126.96000001</v>
      </c>
      <c r="D55" s="10">
        <f>D7+D16+D18+D21+D27+D32+D38+D41+D46+D49+D51+D31</f>
        <v>482277649.85999995</v>
      </c>
      <c r="E55" s="10">
        <f>E7+E16+E18+E21+E27+E32+E38+E41+E46+E51</f>
        <v>0</v>
      </c>
      <c r="F55" s="10">
        <f>F7+F16+F18+F21+F27+F32+F38+F41+F46+F51</f>
        <v>0</v>
      </c>
      <c r="G55" s="10">
        <f>G7+G16+G18+G21+G27+G32+G38+G41+G46+G49+G51+G31</f>
        <v>219782687.19000003</v>
      </c>
      <c r="H55" s="16"/>
      <c r="I55" s="11">
        <f t="shared" si="3"/>
        <v>45.57181682663515</v>
      </c>
      <c r="J55" s="11">
        <f t="shared" si="1"/>
        <v>95.840993158152415</v>
      </c>
    </row>
    <row r="56" spans="1:10" x14ac:dyDescent="0.25">
      <c r="A56" s="17"/>
      <c r="B56" s="6"/>
      <c r="C56" s="6"/>
      <c r="D56" s="6"/>
      <c r="E56" s="18"/>
      <c r="F56" s="18"/>
      <c r="G56" s="18"/>
      <c r="H56" s="18" t="s">
        <v>91</v>
      </c>
    </row>
    <row r="58" spans="1:10" s="20" customFormat="1" ht="47.25" x14ac:dyDescent="0.25">
      <c r="A58" s="19" t="s">
        <v>107</v>
      </c>
      <c r="G58" s="20" t="s">
        <v>108</v>
      </c>
      <c r="I58" s="21"/>
      <c r="J58" s="21"/>
    </row>
    <row r="59" spans="1:10" x14ac:dyDescent="0.25">
      <c r="A59" s="22"/>
    </row>
    <row r="60" spans="1:10" x14ac:dyDescent="0.25">
      <c r="A60" s="22" t="s">
        <v>109</v>
      </c>
    </row>
    <row r="61" spans="1:10" x14ac:dyDescent="0.25">
      <c r="A61" s="22" t="s">
        <v>110</v>
      </c>
      <c r="C61" s="23"/>
      <c r="D61" s="23"/>
      <c r="E61" s="23"/>
      <c r="F61" s="23"/>
      <c r="G61" s="23"/>
    </row>
  </sheetData>
  <mergeCells count="11">
    <mergeCell ref="A55:B55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pageMargins left="0.11811023622047245" right="0.11811023622047245" top="0.74803149606299213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2017-09-04T07:50:36Z</dcterms:modified>
</cp:coreProperties>
</file>